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ADF83B78-67A4-4AA9-95A8-9D5518D27D72}" xr6:coauthVersionLast="47" xr6:coauthVersionMax="47" xr10:uidLastSave="{00000000-0000-0000-0000-000000000000}"/>
  <bookViews>
    <workbookView xWindow="-120" yWindow="-120" windowWidth="29040" windowHeight="15720" firstSheet="13" activeTab="13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4.2025" sheetId="49" state="hidden" r:id="rId5"/>
    <sheet name="T.05.2025" sheetId="50" state="hidden" r:id="rId6"/>
    <sheet name="LỊCH KS" sheetId="25" state="hidden" r:id="rId7"/>
    <sheet name="LỊCH TTLK 04.2024" sheetId="13" state="hidden" r:id="rId8"/>
    <sheet name="T.06.2025" sheetId="53" state="hidden" r:id="rId9"/>
    <sheet name="T.07.2025" sheetId="54" state="hidden" r:id="rId10"/>
    <sheet name="T.08.2025" sheetId="55" state="hidden" r:id="rId11"/>
    <sheet name="T.09.2025" sheetId="56" state="hidden" r:id="rId12"/>
    <sheet name="T.09.2025 (2)" sheetId="57" state="hidden" r:id="rId13"/>
    <sheet name="T.10.2025" sheetId="58" r:id="rId14"/>
    <sheet name="Sheet1" sheetId="23" state="hidden" r:id="rId15"/>
    <sheet name="GIỜ LÀM GV 2024" sheetId="26" state="hidden" r:id="rId16"/>
    <sheet name="GIỜ LÀM GV 2025" sheetId="45" state="hidden" r:id="rId17"/>
  </sheets>
  <definedNames>
    <definedName name="Trang" comment="Phòng 407 - AB1" localSheetId="13">'T.10.2025'!$D$37</definedName>
    <definedName name="Trang" comment="Phòng 407 - AB1">'T.09.2025 (2)'!$D$37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58" l="1"/>
  <c r="M82" i="58"/>
  <c r="L82" i="58"/>
  <c r="K82" i="58"/>
  <c r="N81" i="58"/>
  <c r="M81" i="58"/>
  <c r="L81" i="58"/>
  <c r="K81" i="58"/>
  <c r="N80" i="58"/>
  <c r="M80" i="58"/>
  <c r="L80" i="58"/>
  <c r="K80" i="58"/>
  <c r="N79" i="58"/>
  <c r="M79" i="58"/>
  <c r="L79" i="58"/>
  <c r="K79" i="58"/>
  <c r="N78" i="58"/>
  <c r="M78" i="58"/>
  <c r="L78" i="58"/>
  <c r="K78" i="58"/>
  <c r="N77" i="58"/>
  <c r="M77" i="58"/>
  <c r="L77" i="58"/>
  <c r="K77" i="58"/>
  <c r="N75" i="58"/>
  <c r="M75" i="58"/>
  <c r="L75" i="58"/>
  <c r="K75" i="58"/>
  <c r="N74" i="58"/>
  <c r="M74" i="58"/>
  <c r="L74" i="58"/>
  <c r="K74" i="58"/>
  <c r="N73" i="58"/>
  <c r="M73" i="58"/>
  <c r="L73" i="58"/>
  <c r="K73" i="58"/>
  <c r="N72" i="58"/>
  <c r="M72" i="58"/>
  <c r="L72" i="58"/>
  <c r="K72" i="58"/>
  <c r="N71" i="58"/>
  <c r="M71" i="58"/>
  <c r="L71" i="58"/>
  <c r="K71" i="58"/>
  <c r="N70" i="58"/>
  <c r="M70" i="58"/>
  <c r="L70" i="58"/>
  <c r="K70" i="58"/>
  <c r="N68" i="58"/>
  <c r="M68" i="58"/>
  <c r="L68" i="58"/>
  <c r="K68" i="58"/>
  <c r="N67" i="58"/>
  <c r="M67" i="58"/>
  <c r="L67" i="58"/>
  <c r="K67" i="58"/>
  <c r="N66" i="58"/>
  <c r="M66" i="58"/>
  <c r="L66" i="58"/>
  <c r="K66" i="58"/>
  <c r="N65" i="58"/>
  <c r="M65" i="58"/>
  <c r="L65" i="58"/>
  <c r="K65" i="58"/>
  <c r="N64" i="58"/>
  <c r="M64" i="58"/>
  <c r="L64" i="58"/>
  <c r="K64" i="58"/>
  <c r="N63" i="58"/>
  <c r="M63" i="58"/>
  <c r="L63" i="58"/>
  <c r="K63" i="58"/>
  <c r="N61" i="58"/>
  <c r="M61" i="58"/>
  <c r="L61" i="58"/>
  <c r="K61" i="58"/>
  <c r="N60" i="58"/>
  <c r="M60" i="58"/>
  <c r="L60" i="58"/>
  <c r="K60" i="58"/>
  <c r="N59" i="58"/>
  <c r="M59" i="58"/>
  <c r="L59" i="58"/>
  <c r="K59" i="58"/>
  <c r="N58" i="58"/>
  <c r="M58" i="58"/>
  <c r="L58" i="58"/>
  <c r="K58" i="58"/>
  <c r="N57" i="58"/>
  <c r="M57" i="58"/>
  <c r="L57" i="58"/>
  <c r="K57" i="58"/>
  <c r="N56" i="58"/>
  <c r="M56" i="58"/>
  <c r="L56" i="58"/>
  <c r="K56" i="58"/>
  <c r="N82" i="57"/>
  <c r="M82" i="57"/>
  <c r="L82" i="57"/>
  <c r="K82" i="57"/>
  <c r="N81" i="57"/>
  <c r="M81" i="57"/>
  <c r="L81" i="57"/>
  <c r="K81" i="57"/>
  <c r="N80" i="57"/>
  <c r="M80" i="57"/>
  <c r="L80" i="57"/>
  <c r="K80" i="57"/>
  <c r="N79" i="57"/>
  <c r="M79" i="57"/>
  <c r="L79" i="57"/>
  <c r="K79" i="57"/>
  <c r="N78" i="57"/>
  <c r="M78" i="57"/>
  <c r="L78" i="57"/>
  <c r="K78" i="57"/>
  <c r="N77" i="57"/>
  <c r="M77" i="57"/>
  <c r="L77" i="57"/>
  <c r="K77" i="57"/>
  <c r="N75" i="57"/>
  <c r="M75" i="57"/>
  <c r="L75" i="57"/>
  <c r="K75" i="57"/>
  <c r="N74" i="57"/>
  <c r="M74" i="57"/>
  <c r="L74" i="57"/>
  <c r="K74" i="57"/>
  <c r="N73" i="57"/>
  <c r="M73" i="57"/>
  <c r="L73" i="57"/>
  <c r="K73" i="57"/>
  <c r="N72" i="57"/>
  <c r="M72" i="57"/>
  <c r="L72" i="57"/>
  <c r="K72" i="57"/>
  <c r="N71" i="57"/>
  <c r="M71" i="57"/>
  <c r="L71" i="57"/>
  <c r="K71" i="57"/>
  <c r="N70" i="57"/>
  <c r="M70" i="57"/>
  <c r="L70" i="57"/>
  <c r="K70" i="57"/>
  <c r="N68" i="57"/>
  <c r="M68" i="57"/>
  <c r="L68" i="57"/>
  <c r="K68" i="57"/>
  <c r="N67" i="57"/>
  <c r="M67" i="57"/>
  <c r="L67" i="57"/>
  <c r="K67" i="57"/>
  <c r="N66" i="57"/>
  <c r="M66" i="57"/>
  <c r="L66" i="57"/>
  <c r="K66" i="57"/>
  <c r="N65" i="57"/>
  <c r="M65" i="57"/>
  <c r="L65" i="57"/>
  <c r="K65" i="57"/>
  <c r="N64" i="57"/>
  <c r="M64" i="57"/>
  <c r="L64" i="57"/>
  <c r="K64" i="57"/>
  <c r="N63" i="57"/>
  <c r="M63" i="57"/>
  <c r="L63" i="57"/>
  <c r="K63" i="57"/>
  <c r="N61" i="57"/>
  <c r="M61" i="57"/>
  <c r="L61" i="57"/>
  <c r="K61" i="57"/>
  <c r="N60" i="57"/>
  <c r="M60" i="57"/>
  <c r="L60" i="57"/>
  <c r="K60" i="57"/>
  <c r="N59" i="57"/>
  <c r="M59" i="57"/>
  <c r="L59" i="57"/>
  <c r="K59" i="57"/>
  <c r="N58" i="57"/>
  <c r="M58" i="57"/>
  <c r="O58" i="57" s="1"/>
  <c r="L58" i="57"/>
  <c r="K58" i="57"/>
  <c r="N57" i="57"/>
  <c r="M57" i="57"/>
  <c r="L57" i="57"/>
  <c r="K57" i="57"/>
  <c r="N56" i="57"/>
  <c r="M56" i="57"/>
  <c r="O56" i="57" s="1"/>
  <c r="L56" i="57"/>
  <c r="K56" i="57"/>
  <c r="N82" i="56"/>
  <c r="M82" i="56"/>
  <c r="L82" i="56"/>
  <c r="K82" i="56"/>
  <c r="N81" i="56"/>
  <c r="M81" i="56"/>
  <c r="L81" i="56"/>
  <c r="K81" i="56"/>
  <c r="N80" i="56"/>
  <c r="M80" i="56"/>
  <c r="L80" i="56"/>
  <c r="K80" i="56"/>
  <c r="N79" i="56"/>
  <c r="M79" i="56"/>
  <c r="L79" i="56"/>
  <c r="K79" i="56"/>
  <c r="N78" i="56"/>
  <c r="M78" i="56"/>
  <c r="L78" i="56"/>
  <c r="K78" i="56"/>
  <c r="N77" i="56"/>
  <c r="M77" i="56"/>
  <c r="L77" i="56"/>
  <c r="K77" i="56"/>
  <c r="N75" i="56"/>
  <c r="M75" i="56"/>
  <c r="L75" i="56"/>
  <c r="K75" i="56"/>
  <c r="N74" i="56"/>
  <c r="M74" i="56"/>
  <c r="L74" i="56"/>
  <c r="K74" i="56"/>
  <c r="N73" i="56"/>
  <c r="M73" i="56"/>
  <c r="L73" i="56"/>
  <c r="K73" i="56"/>
  <c r="N72" i="56"/>
  <c r="M72" i="56"/>
  <c r="L72" i="56"/>
  <c r="K72" i="56"/>
  <c r="N71" i="56"/>
  <c r="M71" i="56"/>
  <c r="L71" i="56"/>
  <c r="K71" i="56"/>
  <c r="N70" i="56"/>
  <c r="M70" i="56"/>
  <c r="L70" i="56"/>
  <c r="K70" i="56"/>
  <c r="N68" i="56"/>
  <c r="M68" i="56"/>
  <c r="L68" i="56"/>
  <c r="K68" i="56"/>
  <c r="N67" i="56"/>
  <c r="M67" i="56"/>
  <c r="L67" i="56"/>
  <c r="K67" i="56"/>
  <c r="N66" i="56"/>
  <c r="M66" i="56"/>
  <c r="L66" i="56"/>
  <c r="K66" i="56"/>
  <c r="N65" i="56"/>
  <c r="M65" i="56"/>
  <c r="L65" i="56"/>
  <c r="K65" i="56"/>
  <c r="N64" i="56"/>
  <c r="M64" i="56"/>
  <c r="L64" i="56"/>
  <c r="K64" i="56"/>
  <c r="N63" i="56"/>
  <c r="M63" i="56"/>
  <c r="L63" i="56"/>
  <c r="K63" i="56"/>
  <c r="N61" i="56"/>
  <c r="M61" i="56"/>
  <c r="L61" i="56"/>
  <c r="K61" i="56"/>
  <c r="N60" i="56"/>
  <c r="M60" i="56"/>
  <c r="L60" i="56"/>
  <c r="K60" i="56"/>
  <c r="N59" i="56"/>
  <c r="M59" i="56"/>
  <c r="L59" i="56"/>
  <c r="K59" i="56"/>
  <c r="N58" i="56"/>
  <c r="M58" i="56"/>
  <c r="L58" i="56"/>
  <c r="K58" i="56"/>
  <c r="N57" i="56"/>
  <c r="M57" i="56"/>
  <c r="L57" i="56"/>
  <c r="K57" i="56"/>
  <c r="N56" i="56"/>
  <c r="M56" i="56"/>
  <c r="L56" i="56"/>
  <c r="K56" i="56"/>
  <c r="N82" i="55"/>
  <c r="M82" i="55"/>
  <c r="L82" i="55"/>
  <c r="K82" i="55"/>
  <c r="N81" i="55"/>
  <c r="M81" i="55"/>
  <c r="L81" i="55"/>
  <c r="K81" i="55"/>
  <c r="N80" i="55"/>
  <c r="M80" i="55"/>
  <c r="L80" i="55"/>
  <c r="K80" i="55"/>
  <c r="N79" i="55"/>
  <c r="M79" i="55"/>
  <c r="L79" i="55"/>
  <c r="K79" i="55"/>
  <c r="N78" i="55"/>
  <c r="M78" i="55"/>
  <c r="L78" i="55"/>
  <c r="K78" i="55"/>
  <c r="N77" i="55"/>
  <c r="M77" i="55"/>
  <c r="L77" i="55"/>
  <c r="K77" i="55"/>
  <c r="N75" i="55"/>
  <c r="M75" i="55"/>
  <c r="L75" i="55"/>
  <c r="K75" i="55"/>
  <c r="N74" i="55"/>
  <c r="M74" i="55"/>
  <c r="L74" i="55"/>
  <c r="K74" i="55"/>
  <c r="N73" i="55"/>
  <c r="M73" i="55"/>
  <c r="L73" i="55"/>
  <c r="K73" i="55"/>
  <c r="N72" i="55"/>
  <c r="M72" i="55"/>
  <c r="L72" i="55"/>
  <c r="K72" i="55"/>
  <c r="N71" i="55"/>
  <c r="M71" i="55"/>
  <c r="L71" i="55"/>
  <c r="K71" i="55"/>
  <c r="N70" i="55"/>
  <c r="M70" i="55"/>
  <c r="L70" i="55"/>
  <c r="K70" i="55"/>
  <c r="N68" i="55"/>
  <c r="M68" i="55"/>
  <c r="L68" i="55"/>
  <c r="K68" i="55"/>
  <c r="N67" i="55"/>
  <c r="M67" i="55"/>
  <c r="L67" i="55"/>
  <c r="K67" i="55"/>
  <c r="N66" i="55"/>
  <c r="M66" i="55"/>
  <c r="L66" i="55"/>
  <c r="K66" i="55"/>
  <c r="N65" i="55"/>
  <c r="M65" i="55"/>
  <c r="L65" i="55"/>
  <c r="K65" i="55"/>
  <c r="N64" i="55"/>
  <c r="M64" i="55"/>
  <c r="L64" i="55"/>
  <c r="K64" i="55"/>
  <c r="N63" i="55"/>
  <c r="M63" i="55"/>
  <c r="L63" i="55"/>
  <c r="K63" i="55"/>
  <c r="N61" i="55"/>
  <c r="M61" i="55"/>
  <c r="L61" i="55"/>
  <c r="K61" i="55"/>
  <c r="N60" i="55"/>
  <c r="M60" i="55"/>
  <c r="L60" i="55"/>
  <c r="K60" i="55"/>
  <c r="N59" i="55"/>
  <c r="M59" i="55"/>
  <c r="L59" i="55"/>
  <c r="K59" i="55"/>
  <c r="N58" i="55"/>
  <c r="M58" i="55"/>
  <c r="L58" i="55"/>
  <c r="K58" i="55"/>
  <c r="N57" i="55"/>
  <c r="M57" i="55"/>
  <c r="L57" i="55"/>
  <c r="K57" i="55"/>
  <c r="N56" i="55"/>
  <c r="M56" i="55"/>
  <c r="L56" i="55"/>
  <c r="K56" i="55"/>
  <c r="M61" i="54"/>
  <c r="O77" i="58" l="1"/>
  <c r="O64" i="58"/>
  <c r="O65" i="58"/>
  <c r="O66" i="58"/>
  <c r="S58" i="58"/>
  <c r="S59" i="58"/>
  <c r="O78" i="58"/>
  <c r="O79" i="58"/>
  <c r="O80" i="58"/>
  <c r="O81" i="58"/>
  <c r="O82" i="58"/>
  <c r="O72" i="58"/>
  <c r="O73" i="58"/>
  <c r="O74" i="58"/>
  <c r="O75" i="58"/>
  <c r="O67" i="58"/>
  <c r="O68" i="58"/>
  <c r="S61" i="58"/>
  <c r="O58" i="58"/>
  <c r="O59" i="58"/>
  <c r="O56" i="58"/>
  <c r="O57" i="58"/>
  <c r="S56" i="58"/>
  <c r="S57" i="58"/>
  <c r="S60" i="58"/>
  <c r="O61" i="58"/>
  <c r="O63" i="58"/>
  <c r="R57" i="58"/>
  <c r="R59" i="58"/>
  <c r="R61" i="58"/>
  <c r="R56" i="58"/>
  <c r="R60" i="58"/>
  <c r="R58" i="58"/>
  <c r="O70" i="58"/>
  <c r="O71" i="58"/>
  <c r="O60" i="58"/>
  <c r="O59" i="57"/>
  <c r="O66" i="57"/>
  <c r="O63" i="57"/>
  <c r="O65" i="57"/>
  <c r="O67" i="57"/>
  <c r="O64" i="57"/>
  <c r="O68" i="57"/>
  <c r="O61" i="57"/>
  <c r="O79" i="57"/>
  <c r="O81" i="57"/>
  <c r="O78" i="57"/>
  <c r="O80" i="57"/>
  <c r="O82" i="57"/>
  <c r="O77" i="57"/>
  <c r="S57" i="57"/>
  <c r="S59" i="57"/>
  <c r="S56" i="57"/>
  <c r="S58" i="57"/>
  <c r="S61" i="57"/>
  <c r="S60" i="57"/>
  <c r="O70" i="57"/>
  <c r="O72" i="57"/>
  <c r="O74" i="57"/>
  <c r="O71" i="57"/>
  <c r="O73" i="57"/>
  <c r="O75" i="57"/>
  <c r="R57" i="57"/>
  <c r="R60" i="57"/>
  <c r="O57" i="57"/>
  <c r="O60" i="57"/>
  <c r="R56" i="57"/>
  <c r="R58" i="57"/>
  <c r="R59" i="57"/>
  <c r="R61" i="57"/>
  <c r="O59" i="56"/>
  <c r="S60" i="56"/>
  <c r="O56" i="56"/>
  <c r="O58" i="56"/>
  <c r="O57" i="56"/>
  <c r="O60" i="56"/>
  <c r="O61" i="56"/>
  <c r="S61" i="56"/>
  <c r="O70" i="56"/>
  <c r="O72" i="56"/>
  <c r="O74" i="56"/>
  <c r="O71" i="56"/>
  <c r="O73" i="56"/>
  <c r="O75" i="56"/>
  <c r="O63" i="56"/>
  <c r="O65" i="56"/>
  <c r="O67" i="56"/>
  <c r="O64" i="56"/>
  <c r="O66" i="56"/>
  <c r="O68" i="56"/>
  <c r="S56" i="56"/>
  <c r="S57" i="56"/>
  <c r="S58" i="56"/>
  <c r="O77" i="56"/>
  <c r="O79" i="56"/>
  <c r="O81" i="56"/>
  <c r="S59" i="56"/>
  <c r="O78" i="56"/>
  <c r="O80" i="56"/>
  <c r="O82" i="56"/>
  <c r="R56" i="56"/>
  <c r="R57" i="56"/>
  <c r="R58" i="56"/>
  <c r="R59" i="56"/>
  <c r="R60" i="56"/>
  <c r="R61" i="56"/>
  <c r="O66" i="55"/>
  <c r="O65" i="55"/>
  <c r="O78" i="55"/>
  <c r="O80" i="55"/>
  <c r="O64" i="55"/>
  <c r="O67" i="55"/>
  <c r="O63" i="55"/>
  <c r="O68" i="55"/>
  <c r="S57" i="55"/>
  <c r="O70" i="55"/>
  <c r="O72" i="55"/>
  <c r="O74" i="55"/>
  <c r="S59" i="55"/>
  <c r="O71" i="55"/>
  <c r="O73" i="55"/>
  <c r="O75" i="55"/>
  <c r="O59" i="55"/>
  <c r="O60" i="55"/>
  <c r="O58" i="55"/>
  <c r="S56" i="55"/>
  <c r="S58" i="55"/>
  <c r="S60" i="55"/>
  <c r="O57" i="55"/>
  <c r="O61" i="55"/>
  <c r="O56" i="55"/>
  <c r="S61" i="55"/>
  <c r="O77" i="55"/>
  <c r="O79" i="55"/>
  <c r="O82" i="55"/>
  <c r="O81" i="55"/>
  <c r="R56" i="55"/>
  <c r="R59" i="55"/>
  <c r="R57" i="55"/>
  <c r="R58" i="55"/>
  <c r="R61" i="55"/>
  <c r="R60" i="55"/>
  <c r="N82" i="54"/>
  <c r="M82" i="54"/>
  <c r="L82" i="54"/>
  <c r="K82" i="54"/>
  <c r="N81" i="54"/>
  <c r="M81" i="54"/>
  <c r="L81" i="54"/>
  <c r="K81" i="54"/>
  <c r="N80" i="54"/>
  <c r="M80" i="54"/>
  <c r="L80" i="54"/>
  <c r="K80" i="54"/>
  <c r="N79" i="54"/>
  <c r="M79" i="54"/>
  <c r="L79" i="54"/>
  <c r="K79" i="54"/>
  <c r="N78" i="54"/>
  <c r="M78" i="54"/>
  <c r="L78" i="54"/>
  <c r="K78" i="54"/>
  <c r="N77" i="54"/>
  <c r="M77" i="54"/>
  <c r="L77" i="54"/>
  <c r="K77" i="54"/>
  <c r="N75" i="54"/>
  <c r="M75" i="54"/>
  <c r="L75" i="54"/>
  <c r="K75" i="54"/>
  <c r="N74" i="54"/>
  <c r="M74" i="54"/>
  <c r="L74" i="54"/>
  <c r="K74" i="54"/>
  <c r="N73" i="54"/>
  <c r="M73" i="54"/>
  <c r="L73" i="54"/>
  <c r="K73" i="54"/>
  <c r="N72" i="54"/>
  <c r="M72" i="54"/>
  <c r="L72" i="54"/>
  <c r="K72" i="54"/>
  <c r="N71" i="54"/>
  <c r="M71" i="54"/>
  <c r="L71" i="54"/>
  <c r="K71" i="54"/>
  <c r="N70" i="54"/>
  <c r="M70" i="54"/>
  <c r="L70" i="54"/>
  <c r="K70" i="54"/>
  <c r="N68" i="54"/>
  <c r="M68" i="54"/>
  <c r="L68" i="54"/>
  <c r="K68" i="54"/>
  <c r="N67" i="54"/>
  <c r="M67" i="54"/>
  <c r="L67" i="54"/>
  <c r="K67" i="54"/>
  <c r="N66" i="54"/>
  <c r="M66" i="54"/>
  <c r="L66" i="54"/>
  <c r="K66" i="54"/>
  <c r="N65" i="54"/>
  <c r="M65" i="54"/>
  <c r="L65" i="54"/>
  <c r="K65" i="54"/>
  <c r="N64" i="54"/>
  <c r="M64" i="54"/>
  <c r="L64" i="54"/>
  <c r="K64" i="54"/>
  <c r="N63" i="54"/>
  <c r="M63" i="54"/>
  <c r="L63" i="54"/>
  <c r="K63" i="54"/>
  <c r="N61" i="54"/>
  <c r="L61" i="54"/>
  <c r="K61" i="54"/>
  <c r="N60" i="54"/>
  <c r="M60" i="54"/>
  <c r="L60" i="54"/>
  <c r="K60" i="54"/>
  <c r="N59" i="54"/>
  <c r="M59" i="54"/>
  <c r="L59" i="54"/>
  <c r="K59" i="54"/>
  <c r="N58" i="54"/>
  <c r="M58" i="54"/>
  <c r="L58" i="54"/>
  <c r="K58" i="54"/>
  <c r="N57" i="54"/>
  <c r="M57" i="54"/>
  <c r="L57" i="54"/>
  <c r="K57" i="54"/>
  <c r="N56" i="54"/>
  <c r="M56" i="54"/>
  <c r="L56" i="54"/>
  <c r="K56" i="54"/>
  <c r="N82" i="53"/>
  <c r="M82" i="53"/>
  <c r="L82" i="53"/>
  <c r="K82" i="53"/>
  <c r="N81" i="53"/>
  <c r="M81" i="53"/>
  <c r="L81" i="53"/>
  <c r="K81" i="53"/>
  <c r="N80" i="53"/>
  <c r="M80" i="53"/>
  <c r="L80" i="53"/>
  <c r="K80" i="53"/>
  <c r="N79" i="53"/>
  <c r="M79" i="53"/>
  <c r="L79" i="53"/>
  <c r="K79" i="53"/>
  <c r="N78" i="53"/>
  <c r="M78" i="53"/>
  <c r="L78" i="53"/>
  <c r="K78" i="53"/>
  <c r="N77" i="53"/>
  <c r="M77" i="53"/>
  <c r="L77" i="53"/>
  <c r="K77" i="53"/>
  <c r="N75" i="53"/>
  <c r="M75" i="53"/>
  <c r="L75" i="53"/>
  <c r="K75" i="53"/>
  <c r="N74" i="53"/>
  <c r="M74" i="53"/>
  <c r="L74" i="53"/>
  <c r="K74" i="53"/>
  <c r="N73" i="53"/>
  <c r="M73" i="53"/>
  <c r="L73" i="53"/>
  <c r="K73" i="53"/>
  <c r="N72" i="53"/>
  <c r="M72" i="53"/>
  <c r="L72" i="53"/>
  <c r="K72" i="53"/>
  <c r="N71" i="53"/>
  <c r="M71" i="53"/>
  <c r="L71" i="53"/>
  <c r="K71" i="53"/>
  <c r="N70" i="53"/>
  <c r="M70" i="53"/>
  <c r="L70" i="53"/>
  <c r="K70" i="53"/>
  <c r="N68" i="53"/>
  <c r="M68" i="53"/>
  <c r="L68" i="53"/>
  <c r="K68" i="53"/>
  <c r="N67" i="53"/>
  <c r="M67" i="53"/>
  <c r="L67" i="53"/>
  <c r="K67" i="53"/>
  <c r="N66" i="53"/>
  <c r="M66" i="53"/>
  <c r="L66" i="53"/>
  <c r="K66" i="53"/>
  <c r="N65" i="53"/>
  <c r="M65" i="53"/>
  <c r="L65" i="53"/>
  <c r="K65" i="53"/>
  <c r="N64" i="53"/>
  <c r="M64" i="53"/>
  <c r="L64" i="53"/>
  <c r="K64" i="53"/>
  <c r="N63" i="53"/>
  <c r="M63" i="53"/>
  <c r="L63" i="53"/>
  <c r="K63" i="53"/>
  <c r="N61" i="53"/>
  <c r="M61" i="53"/>
  <c r="L61" i="53"/>
  <c r="K61" i="53"/>
  <c r="N60" i="53"/>
  <c r="S60" i="53" s="1"/>
  <c r="M60" i="53"/>
  <c r="L60" i="53"/>
  <c r="K60" i="53"/>
  <c r="N59" i="53"/>
  <c r="M59" i="53"/>
  <c r="L59" i="53"/>
  <c r="K59" i="53"/>
  <c r="N58" i="53"/>
  <c r="S58" i="53" s="1"/>
  <c r="M58" i="53"/>
  <c r="L58" i="53"/>
  <c r="K58" i="53"/>
  <c r="N57" i="53"/>
  <c r="M57" i="53"/>
  <c r="L57" i="53"/>
  <c r="K57" i="53"/>
  <c r="N56" i="53"/>
  <c r="M56" i="53"/>
  <c r="L56" i="53"/>
  <c r="K56" i="53"/>
  <c r="T58" i="58" l="1"/>
  <c r="T61" i="58"/>
  <c r="T57" i="58"/>
  <c r="T59" i="58"/>
  <c r="T60" i="58"/>
  <c r="T56" i="58"/>
  <c r="T59" i="57"/>
  <c r="T57" i="57"/>
  <c r="T61" i="57"/>
  <c r="T60" i="57"/>
  <c r="T58" i="57"/>
  <c r="T56" i="57"/>
  <c r="T60" i="56"/>
  <c r="T61" i="56"/>
  <c r="T57" i="56"/>
  <c r="T56" i="56"/>
  <c r="T58" i="56"/>
  <c r="T59" i="56"/>
  <c r="T57" i="55"/>
  <c r="T59" i="55"/>
  <c r="T60" i="55"/>
  <c r="T61" i="55"/>
  <c r="T58" i="55"/>
  <c r="T56" i="55"/>
  <c r="R61" i="54"/>
  <c r="S59" i="53"/>
  <c r="S61" i="53"/>
  <c r="O64" i="53"/>
  <c r="O66" i="53"/>
  <c r="O63" i="53"/>
  <c r="O65" i="53"/>
  <c r="O67" i="53"/>
  <c r="O70" i="54"/>
  <c r="O72" i="54"/>
  <c r="O74" i="54"/>
  <c r="S60" i="54"/>
  <c r="S58" i="54"/>
  <c r="O77" i="54"/>
  <c r="O79" i="54"/>
  <c r="O81" i="54"/>
  <c r="S57" i="54"/>
  <c r="S56" i="54"/>
  <c r="O63" i="54"/>
  <c r="O65" i="54"/>
  <c r="O67" i="54"/>
  <c r="S61" i="54"/>
  <c r="S59" i="54"/>
  <c r="O64" i="54"/>
  <c r="O66" i="54"/>
  <c r="O68" i="54"/>
  <c r="O71" i="54"/>
  <c r="O73" i="54"/>
  <c r="O75" i="54"/>
  <c r="O78" i="54"/>
  <c r="O80" i="54"/>
  <c r="O82" i="54"/>
  <c r="O56" i="54"/>
  <c r="O57" i="54"/>
  <c r="O58" i="54"/>
  <c r="O59" i="54"/>
  <c r="O60" i="54"/>
  <c r="O61" i="54"/>
  <c r="R58" i="54"/>
  <c r="R56" i="54"/>
  <c r="R60" i="54"/>
  <c r="R57" i="54"/>
  <c r="R59" i="54"/>
  <c r="O68" i="53"/>
  <c r="R60" i="53"/>
  <c r="T60" i="53" s="1"/>
  <c r="O70" i="53"/>
  <c r="O71" i="53"/>
  <c r="O72" i="53"/>
  <c r="O73" i="53"/>
  <c r="O74" i="53"/>
  <c r="O75" i="53"/>
  <c r="S56" i="53"/>
  <c r="S57" i="53"/>
  <c r="O77" i="53"/>
  <c r="O78" i="53"/>
  <c r="O79" i="53"/>
  <c r="O80" i="53"/>
  <c r="O81" i="53"/>
  <c r="O82" i="53"/>
  <c r="R56" i="53"/>
  <c r="T56" i="53" s="1"/>
  <c r="R58" i="53"/>
  <c r="T58" i="53" s="1"/>
  <c r="R59" i="53"/>
  <c r="R57" i="53"/>
  <c r="R61" i="53"/>
  <c r="O56" i="53"/>
  <c r="O57" i="53"/>
  <c r="O58" i="53"/>
  <c r="O59" i="53"/>
  <c r="O60" i="53"/>
  <c r="O61" i="53"/>
  <c r="T59" i="53" l="1"/>
  <c r="T61" i="53"/>
  <c r="T60" i="54"/>
  <c r="T58" i="54"/>
  <c r="T61" i="54"/>
  <c r="T56" i="54"/>
  <c r="T59" i="54"/>
  <c r="T57" i="54"/>
  <c r="T57" i="53"/>
  <c r="N82" i="50"/>
  <c r="M82" i="50"/>
  <c r="L82" i="50"/>
  <c r="K82" i="50"/>
  <c r="N81" i="50"/>
  <c r="M81" i="50"/>
  <c r="L81" i="50"/>
  <c r="K81" i="50"/>
  <c r="N80" i="50"/>
  <c r="M80" i="50"/>
  <c r="L80" i="50"/>
  <c r="K80" i="50"/>
  <c r="N79" i="50"/>
  <c r="M79" i="50"/>
  <c r="L79" i="50"/>
  <c r="K79" i="50"/>
  <c r="N78" i="50"/>
  <c r="M78" i="50"/>
  <c r="L78" i="50"/>
  <c r="K78" i="50"/>
  <c r="N77" i="50"/>
  <c r="M77" i="50"/>
  <c r="L77" i="50"/>
  <c r="K77" i="50"/>
  <c r="N75" i="50"/>
  <c r="M75" i="50"/>
  <c r="L75" i="50"/>
  <c r="K75" i="50"/>
  <c r="N74" i="50"/>
  <c r="M74" i="50"/>
  <c r="L74" i="50"/>
  <c r="K74" i="50"/>
  <c r="N73" i="50"/>
  <c r="M73" i="50"/>
  <c r="L73" i="50"/>
  <c r="K73" i="50"/>
  <c r="N72" i="50"/>
  <c r="M72" i="50"/>
  <c r="L72" i="50"/>
  <c r="K72" i="50"/>
  <c r="N71" i="50"/>
  <c r="M71" i="50"/>
  <c r="L71" i="50"/>
  <c r="K71" i="50"/>
  <c r="N70" i="50"/>
  <c r="M70" i="50"/>
  <c r="L70" i="50"/>
  <c r="K70" i="50"/>
  <c r="N68" i="50"/>
  <c r="M68" i="50"/>
  <c r="L68" i="50"/>
  <c r="K68" i="50"/>
  <c r="N67" i="50"/>
  <c r="M67" i="50"/>
  <c r="L67" i="50"/>
  <c r="K67" i="50"/>
  <c r="N66" i="50"/>
  <c r="M66" i="50"/>
  <c r="L66" i="50"/>
  <c r="K66" i="50"/>
  <c r="N65" i="50"/>
  <c r="M65" i="50"/>
  <c r="L65" i="50"/>
  <c r="K65" i="50"/>
  <c r="N64" i="50"/>
  <c r="M64" i="50"/>
  <c r="L64" i="50"/>
  <c r="K64" i="50"/>
  <c r="N63" i="50"/>
  <c r="M63" i="50"/>
  <c r="L63" i="50"/>
  <c r="K63" i="50"/>
  <c r="N61" i="50"/>
  <c r="S61" i="50" s="1"/>
  <c r="M61" i="50"/>
  <c r="L61" i="50"/>
  <c r="K61" i="50"/>
  <c r="N60" i="50"/>
  <c r="S60" i="50" s="1"/>
  <c r="M60" i="50"/>
  <c r="R60" i="50" s="1"/>
  <c r="L60" i="50"/>
  <c r="K60" i="50"/>
  <c r="N59" i="50"/>
  <c r="S59" i="50" s="1"/>
  <c r="M59" i="50"/>
  <c r="L59" i="50"/>
  <c r="K59" i="50"/>
  <c r="N58" i="50"/>
  <c r="S58" i="50" s="1"/>
  <c r="M58" i="50"/>
  <c r="L58" i="50"/>
  <c r="K58" i="50"/>
  <c r="N57" i="50"/>
  <c r="M57" i="50"/>
  <c r="L57" i="50"/>
  <c r="K57" i="50"/>
  <c r="N56" i="50"/>
  <c r="S56" i="50" s="1"/>
  <c r="M56" i="50"/>
  <c r="L56" i="50"/>
  <c r="K56" i="50"/>
  <c r="N82" i="49"/>
  <c r="M82" i="49"/>
  <c r="L82" i="49"/>
  <c r="K82" i="49"/>
  <c r="M81" i="49"/>
  <c r="K81" i="49"/>
  <c r="N75" i="49"/>
  <c r="M75" i="49"/>
  <c r="L75" i="49"/>
  <c r="K75" i="49"/>
  <c r="N68" i="49"/>
  <c r="M68" i="49"/>
  <c r="L68" i="49"/>
  <c r="K68" i="49"/>
  <c r="N61" i="49"/>
  <c r="M61" i="49"/>
  <c r="L61" i="49"/>
  <c r="K61" i="49"/>
  <c r="N81" i="49"/>
  <c r="L81" i="49"/>
  <c r="N80" i="49"/>
  <c r="M80" i="49"/>
  <c r="L80" i="49"/>
  <c r="K80" i="49"/>
  <c r="N79" i="49"/>
  <c r="M79" i="49"/>
  <c r="L79" i="49"/>
  <c r="K79" i="49"/>
  <c r="N78" i="49"/>
  <c r="M78" i="49"/>
  <c r="L78" i="49"/>
  <c r="K78" i="49"/>
  <c r="N77" i="49"/>
  <c r="M77" i="49"/>
  <c r="L77" i="49"/>
  <c r="K77" i="49"/>
  <c r="N74" i="49"/>
  <c r="M74" i="49"/>
  <c r="L74" i="49"/>
  <c r="K74" i="49"/>
  <c r="N73" i="49"/>
  <c r="M73" i="49"/>
  <c r="L73" i="49"/>
  <c r="K73" i="49"/>
  <c r="N72" i="49"/>
  <c r="M72" i="49"/>
  <c r="L72" i="49"/>
  <c r="K72" i="49"/>
  <c r="N71" i="49"/>
  <c r="M71" i="49"/>
  <c r="L71" i="49"/>
  <c r="K71" i="49"/>
  <c r="N70" i="49"/>
  <c r="M70" i="49"/>
  <c r="L70" i="49"/>
  <c r="K70" i="49"/>
  <c r="N67" i="49"/>
  <c r="M67" i="49"/>
  <c r="L67" i="49"/>
  <c r="K67" i="49"/>
  <c r="N66" i="49"/>
  <c r="M66" i="49"/>
  <c r="L66" i="49"/>
  <c r="K66" i="49"/>
  <c r="N65" i="49"/>
  <c r="M65" i="49"/>
  <c r="L65" i="49"/>
  <c r="K65" i="49"/>
  <c r="N64" i="49"/>
  <c r="M64" i="49"/>
  <c r="L64" i="49"/>
  <c r="K64" i="49"/>
  <c r="N63" i="49"/>
  <c r="M63" i="49"/>
  <c r="L63" i="49"/>
  <c r="K63" i="49"/>
  <c r="N60" i="49"/>
  <c r="M60" i="49"/>
  <c r="L60" i="49"/>
  <c r="K60" i="49"/>
  <c r="N59" i="49"/>
  <c r="M59" i="49"/>
  <c r="L59" i="49"/>
  <c r="K59" i="49"/>
  <c r="N58" i="49"/>
  <c r="M58" i="49"/>
  <c r="L58" i="49"/>
  <c r="K58" i="49"/>
  <c r="N57" i="49"/>
  <c r="M57" i="49"/>
  <c r="L57" i="49"/>
  <c r="K57" i="49"/>
  <c r="N56" i="49"/>
  <c r="M56" i="49"/>
  <c r="L56" i="49"/>
  <c r="K56" i="49"/>
  <c r="N78" i="48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M59" i="48"/>
  <c r="L59" i="48"/>
  <c r="K59" i="48"/>
  <c r="N58" i="48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L78" i="46"/>
  <c r="K78" i="46"/>
  <c r="N77" i="46"/>
  <c r="M77" i="46"/>
  <c r="O77" i="46" s="1"/>
  <c r="L77" i="46"/>
  <c r="K77" i="46"/>
  <c r="N76" i="46"/>
  <c r="M76" i="46"/>
  <c r="L76" i="46"/>
  <c r="K76" i="46"/>
  <c r="N75" i="46"/>
  <c r="M75" i="46"/>
  <c r="O75" i="46" s="1"/>
  <c r="L75" i="46"/>
  <c r="K75" i="46"/>
  <c r="N72" i="46"/>
  <c r="M72" i="46"/>
  <c r="L72" i="46"/>
  <c r="K72" i="46"/>
  <c r="N71" i="46"/>
  <c r="M71" i="46"/>
  <c r="L71" i="46"/>
  <c r="K71" i="46"/>
  <c r="N70" i="46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M65" i="46"/>
  <c r="L65" i="46"/>
  <c r="K65" i="46"/>
  <c r="N64" i="46"/>
  <c r="M64" i="46"/>
  <c r="L64" i="46"/>
  <c r="K64" i="46"/>
  <c r="N63" i="46"/>
  <c r="M63" i="46"/>
  <c r="L63" i="46"/>
  <c r="K63" i="46"/>
  <c r="N62" i="46"/>
  <c r="M62" i="46"/>
  <c r="L62" i="46"/>
  <c r="K62" i="46"/>
  <c r="N60" i="46"/>
  <c r="M60" i="46"/>
  <c r="L60" i="46"/>
  <c r="K60" i="46"/>
  <c r="N59" i="46"/>
  <c r="M59" i="46"/>
  <c r="O59" i="46" s="1"/>
  <c r="L59" i="46"/>
  <c r="K59" i="46"/>
  <c r="N58" i="46"/>
  <c r="M58" i="46"/>
  <c r="L58" i="46"/>
  <c r="K58" i="46"/>
  <c r="N57" i="46"/>
  <c r="M57" i="46"/>
  <c r="O57" i="46" s="1"/>
  <c r="L57" i="46"/>
  <c r="K57" i="46"/>
  <c r="N56" i="46"/>
  <c r="M56" i="46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M59" i="42"/>
  <c r="L59" i="42"/>
  <c r="K59" i="42"/>
  <c r="N58" i="42"/>
  <c r="M58" i="42"/>
  <c r="L58" i="42"/>
  <c r="K58" i="42"/>
  <c r="N57" i="42"/>
  <c r="M57" i="42"/>
  <c r="L57" i="42"/>
  <c r="K57" i="42"/>
  <c r="N56" i="42"/>
  <c r="M56" i="42"/>
  <c r="L56" i="42"/>
  <c r="K56" i="42"/>
  <c r="N55" i="42"/>
  <c r="M55" i="42"/>
  <c r="L55" i="42"/>
  <c r="K55" i="42"/>
  <c r="I19" i="25"/>
  <c r="A2" i="13"/>
  <c r="O56" i="46" l="1"/>
  <c r="O58" i="46"/>
  <c r="O60" i="46"/>
  <c r="O76" i="46"/>
  <c r="O78" i="46"/>
  <c r="O70" i="50"/>
  <c r="S55" i="42"/>
  <c r="S57" i="42"/>
  <c r="S59" i="42"/>
  <c r="S59" i="48"/>
  <c r="S57" i="49"/>
  <c r="S59" i="49"/>
  <c r="S58" i="48"/>
  <c r="S56" i="49"/>
  <c r="S58" i="49"/>
  <c r="S60" i="49"/>
  <c r="S56" i="42"/>
  <c r="S57" i="46"/>
  <c r="S59" i="46"/>
  <c r="S58" i="46"/>
  <c r="S60" i="46"/>
  <c r="S56" i="46"/>
  <c r="S57" i="50"/>
  <c r="O71" i="50"/>
  <c r="O72" i="50"/>
  <c r="O73" i="50"/>
  <c r="O74" i="50"/>
  <c r="R58" i="50"/>
  <c r="T58" i="50" s="1"/>
  <c r="O75" i="50"/>
  <c r="O63" i="50"/>
  <c r="O64" i="50"/>
  <c r="O65" i="50"/>
  <c r="O66" i="50"/>
  <c r="O67" i="50"/>
  <c r="O68" i="50"/>
  <c r="O77" i="50"/>
  <c r="O78" i="50"/>
  <c r="O79" i="50"/>
  <c r="O80" i="50"/>
  <c r="O81" i="50"/>
  <c r="O82" i="50"/>
  <c r="R56" i="50"/>
  <c r="T56" i="50" s="1"/>
  <c r="T60" i="50"/>
  <c r="R57" i="50"/>
  <c r="R61" i="50"/>
  <c r="T61" i="50" s="1"/>
  <c r="R59" i="50"/>
  <c r="T59" i="50" s="1"/>
  <c r="O56" i="50"/>
  <c r="O57" i="50"/>
  <c r="O58" i="50"/>
  <c r="O59" i="50"/>
  <c r="O60" i="50"/>
  <c r="O61" i="50"/>
  <c r="O61" i="49"/>
  <c r="O75" i="49"/>
  <c r="O82" i="49"/>
  <c r="O70" i="49"/>
  <c r="O71" i="49"/>
  <c r="O72" i="49"/>
  <c r="O73" i="49"/>
  <c r="O74" i="49"/>
  <c r="S61" i="49"/>
  <c r="O68" i="49"/>
  <c r="R61" i="49"/>
  <c r="O77" i="49"/>
  <c r="O78" i="49"/>
  <c r="O79" i="49"/>
  <c r="O80" i="49"/>
  <c r="O81" i="49"/>
  <c r="O63" i="49"/>
  <c r="O64" i="49"/>
  <c r="O65" i="49"/>
  <c r="O66" i="49"/>
  <c r="O67" i="49"/>
  <c r="O56" i="49"/>
  <c r="O57" i="49"/>
  <c r="O58" i="49"/>
  <c r="O59" i="49"/>
  <c r="O60" i="49"/>
  <c r="R57" i="49"/>
  <c r="R59" i="49"/>
  <c r="R56" i="49"/>
  <c r="R58" i="49"/>
  <c r="R60" i="49"/>
  <c r="S56" i="48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O56" i="48"/>
  <c r="R56" i="48"/>
  <c r="O58" i="48"/>
  <c r="R58" i="48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R57" i="46"/>
  <c r="R58" i="46"/>
  <c r="R59" i="46"/>
  <c r="T59" i="46" s="1"/>
  <c r="R60" i="46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R57" i="42"/>
  <c r="R59" i="42"/>
  <c r="R56" i="42"/>
  <c r="T56" i="42" s="1"/>
  <c r="R58" i="42"/>
  <c r="T55" i="42" l="1"/>
  <c r="T59" i="42"/>
  <c r="T57" i="42"/>
  <c r="T58" i="48"/>
  <c r="T60" i="46"/>
  <c r="T57" i="49"/>
  <c r="T59" i="49"/>
  <c r="T56" i="46"/>
  <c r="T59" i="48"/>
  <c r="T57" i="46"/>
  <c r="T61" i="49"/>
  <c r="T57" i="44"/>
  <c r="T60" i="49"/>
  <c r="T58" i="49"/>
  <c r="T56" i="49"/>
  <c r="T58" i="46"/>
  <c r="T57" i="50"/>
  <c r="T56" i="48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6" authorId="0" shapeId="0" xr:uid="{C38989C2-95E0-419A-8EFA-9D427A9F264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7" authorId="0" shapeId="0" xr:uid="{A854FE18-D2CE-4875-B1ED-F974ADE4A98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7" authorId="0" shapeId="0" xr:uid="{3730D96D-E88E-45C8-84E7-5522ADA98EC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W9" authorId="0" shapeId="0" xr:uid="{F6277577-1FC2-4991-A559-49D60B4ECE20}">
      <text>
        <r>
          <rPr>
            <b/>
            <sz val="9"/>
            <color indexed="81"/>
            <rFont val="Tahoma"/>
            <family val="2"/>
          </rPr>
          <t>TL18 - TV41</t>
        </r>
      </text>
    </comment>
    <comment ref="E11" authorId="0" shapeId="0" xr:uid="{4A39A856-EDD7-4B2D-B26E-1F8859EEED53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E12" authorId="0" shapeId="0" xr:uid="{CA89C1E3-5217-4A73-942A-845904AAAF59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B6627308-5C51-4073-9E2D-8B4C8E47D8B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G13" authorId="0" shapeId="0" xr:uid="{E0059F7F-940E-456B-9917-09BC7733FE83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Q15" authorId="0" shapeId="0" xr:uid="{FC091059-5126-47F9-AC4B-9D3CA6D3ED9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2C6FDDD9-1364-4140-B753-AAE89C313D2B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18" authorId="0" shapeId="0" xr:uid="{84D265A6-7A6E-40F7-8E3B-0875F7F584FC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23" authorId="0" shapeId="0" xr:uid="{D51AA718-BF71-4AD4-A364-74F35A81AF28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N25" authorId="0" shapeId="0" xr:uid="{2CFA078E-442C-46D7-A2A2-0D31798706D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97B195E2-C611-452B-BCAE-2BFBE28E1BC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K32" authorId="0" shapeId="0" xr:uid="{ECC1E1CB-BB97-4E46-BD1D-7EDAED67C225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4" authorId="0" shapeId="0" xr:uid="{5C630FBF-14E0-40DC-AEB0-456E2E5DA438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C36" authorId="0" shapeId="0" xr:uid="{0CC3284A-021A-46BB-93CB-745A1B8CE8F3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F36" authorId="0" shapeId="0" xr:uid="{F15BB2BC-DC7E-4C30-9D33-8F9BA9D8A9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E37" authorId="0" shapeId="0" xr:uid="{4BBBA6DA-05B9-44BE-9758-017972E5DDBF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7" authorId="0" shapeId="0" xr:uid="{BD526158-2C0B-4916-A7FC-7DEED7B9A2FE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38" authorId="0" shapeId="0" xr:uid="{95798DE2-4768-426D-A6F5-EC96B04CC88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44" authorId="0" shapeId="0" xr:uid="{C913A55F-85B2-429B-8241-FC90E056131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J44" authorId="0" shapeId="0" xr:uid="{207BFC2D-CE29-4139-84D8-B506783CFB5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7A18E1C9-37D0-4413-8747-EEE9E86A6A16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8F571BDE-F432-439A-B1C3-577595623DC3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9" authorId="0" shapeId="0" xr:uid="{94BAFD38-C4AD-4F76-9FD8-017932F7F629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7509AF3A-17CC-49BA-B685-EB669F150437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16B67DFC-298B-48BD-B3A6-375A9AEC23A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1940BFE4-258B-4216-AD70-12C5EE0889B0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53" authorId="0" shapeId="0" xr:uid="{557F6B16-8189-42EE-A4FB-D56FFB7B759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6" authorId="0" shapeId="0" xr:uid="{10A55499-A9C2-45C2-876E-02DD868F6A60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7" authorId="0" shapeId="0" xr:uid="{54AB9D48-CF9C-414E-A75C-21E9ECFFA5D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7" authorId="0" shapeId="0" xr:uid="{A51B0356-F571-4E44-94EC-F92E3EAC4DF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W9" authorId="0" shapeId="0" xr:uid="{823F4A93-4237-4768-B158-F82C72930F8F}">
      <text>
        <r>
          <rPr>
            <b/>
            <sz val="9"/>
            <color indexed="81"/>
            <rFont val="Tahoma"/>
            <family val="2"/>
          </rPr>
          <t>TL18 - TV41</t>
        </r>
      </text>
    </comment>
    <comment ref="E11" authorId="0" shapeId="0" xr:uid="{2655B023-6988-448B-9840-1F8B2EED6C43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E12" authorId="0" shapeId="0" xr:uid="{7F7C81BB-9142-460C-AE7D-D59B9EFB84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6403C33C-BEAA-48E3-87D4-6982F4D011CF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G13" authorId="0" shapeId="0" xr:uid="{8F5A8A63-6E98-450B-89A1-2DCAA7F6600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Q15" authorId="0" shapeId="0" xr:uid="{E1F059A4-8605-43A5-BB3C-16A5AB947365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F72EE56-24B4-41E4-8F63-1EB72D82A1C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18" authorId="0" shapeId="0" xr:uid="{1B070794-2D54-4B42-86BC-ABE84219510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21" authorId="0" shapeId="0" xr:uid="{7C754E97-9A45-40E9-A98F-25371141BF3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9A00362A-DC7E-4280-998D-73DCE08B1FD1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N25" authorId="0" shapeId="0" xr:uid="{FB6D0192-8DB5-477C-BFA5-BAC2C9F6EB3C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067885A0-6E32-4688-AA5C-9A1BC1989F99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K32" authorId="0" shapeId="0" xr:uid="{67734460-7150-4F34-974C-5914A8D524ED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4" authorId="0" shapeId="0" xr:uid="{AC6EC7D1-F2AB-4F03-98A9-158A4E09673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G35" authorId="0" shapeId="0" xr:uid="{6A9F8E6C-BEAD-422D-86AB-1B530B4F29D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36" authorId="0" shapeId="0" xr:uid="{7F84099A-A039-4ACB-8CB7-533E7995D62C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F36" authorId="0" shapeId="0" xr:uid="{DA6F705D-01BE-4467-8847-21F60D13AEC3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36" authorId="0" shapeId="0" xr:uid="{720B1105-BCE1-4CEE-9914-AF51CFC1CAD0}">
      <text>
        <r>
          <rPr>
            <b/>
            <sz val="9"/>
            <color indexed="81"/>
            <rFont val="Tahoma"/>
            <family val="2"/>
          </rPr>
          <t xml:space="preserve">ÂU CƠ </t>
        </r>
      </text>
    </comment>
    <comment ref="L36" authorId="0" shapeId="0" xr:uid="{431AEAA7-BB62-423C-9DC6-C9CFAE9C5670}">
      <text>
        <r>
          <rPr>
            <b/>
            <sz val="9"/>
            <color indexed="81"/>
            <rFont val="Tahoma"/>
            <family val="2"/>
          </rPr>
          <t>- 312AB2</t>
        </r>
      </text>
    </comment>
    <comment ref="C37" authorId="0" shapeId="0" xr:uid="{E15E2979-959A-4CA1-B08F-64D6FD8DEFC6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D37" authorId="0" shapeId="0" xr:uid="{CC5DD637-BA91-4AF8-965A-5BA0298B8C94}">
      <text>
        <r>
          <rPr>
            <b/>
            <sz val="9"/>
            <color indexed="81"/>
            <rFont val="Tahoma"/>
            <family val="2"/>
          </rPr>
          <t xml:space="preserve"> phòng 407-AB1</t>
        </r>
      </text>
    </comment>
    <comment ref="E37" authorId="0" shapeId="0" xr:uid="{AFE7DCAF-E75E-4E70-A2FB-8734DF49CA1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1067E2B7-3E47-4715-B41E-51F20B354B09}">
      <text>
        <r>
          <rPr>
            <b/>
            <sz val="9"/>
            <color indexed="81"/>
            <rFont val="Tahoma"/>
            <family val="2"/>
          </rPr>
          <t>ÂU CƠ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9" authorId="0" shapeId="0" xr:uid="{8E2D6AB6-7093-4DB0-B515-8EDE8705FDE1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0" shapeId="0" xr:uid="{FA2CCEC7-FC83-4D5F-ACF2-C55C7F90997E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39" authorId="0" shapeId="0" xr:uid="{E128C2BD-1991-43FE-A46D-06790C9FCA81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W39" authorId="0" shapeId="0" xr:uid="{3A9C8A7E-5AD9-4C49-9AE0-1B02DF6D02F5}">
      <text>
        <r>
          <rPr>
            <b/>
            <sz val="9"/>
            <color indexed="81"/>
            <rFont val="Tahoma"/>
            <family val="2"/>
          </rPr>
          <t>TL 28 - DNa107 - NHu</t>
        </r>
      </text>
    </comment>
    <comment ref="C44" authorId="0" shapeId="0" xr:uid="{854D0E4A-EA71-49B5-8EC9-A2866197042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G44" authorId="0" shapeId="0" xr:uid="{35168E61-BC03-4F8F-9D71-A845920DA3C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I44" authorId="0" shapeId="0" xr:uid="{AAAA43FE-35DF-4A58-9D71-664A8FCCE0F3}">
      <text>
        <r>
          <rPr>
            <b/>
            <sz val="9"/>
            <color indexed="81"/>
            <rFont val="Tahoma"/>
            <family val="2"/>
          </rPr>
          <t>ÂU CƠ - TL 34 - E648 -Dân</t>
        </r>
      </text>
    </comment>
    <comment ref="J44" authorId="0" shapeId="0" xr:uid="{F1C2B159-974D-4BED-8F81-89B1CBAE01A2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D26152ED-122F-42BF-9D0B-21506F933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45" authorId="0" shapeId="0" xr:uid="{69980E32-77E3-4583-8107-1609C15675EC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47" authorId="0" shapeId="0" xr:uid="{E0BD3C2A-1971-4804-8A9E-67C73EA7ACB7}">
      <text>
        <r>
          <rPr>
            <b/>
            <sz val="9"/>
            <color indexed="81"/>
            <rFont val="Tahoma"/>
            <family val="2"/>
          </rPr>
          <t>ÂU CƠ  trừ T5 và T6</t>
        </r>
      </text>
    </comment>
    <comment ref="G49" authorId="0" shapeId="0" xr:uid="{095FDBED-3B8F-4A20-A522-A787583E0A6D}">
      <text>
        <r>
          <rPr>
            <b/>
            <sz val="9"/>
            <color indexed="81"/>
            <rFont val="Tahoma"/>
            <family val="2"/>
          </rPr>
          <t xml:space="preserve">ÂU CƠ trừ t4&amp; t6
TL27- KS50 </t>
        </r>
      </text>
    </comment>
    <comment ref="H49" authorId="0" shapeId="0" xr:uid="{BA6150BC-EFE9-43FC-8933-0F12C010FCA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49" authorId="0" shapeId="0" xr:uid="{249A8D3D-1655-446A-BD8F-49C8884B27EC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49" authorId="0" shapeId="0" xr:uid="{8649FD23-596B-4ACA-B72A-684A7786E0C6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C50" authorId="0" shapeId="0" xr:uid="{750FEDCD-5386-40F6-8FAB-8C74C138A7A1}">
      <text>
        <r>
          <rPr>
            <b/>
            <sz val="9"/>
            <color indexed="81"/>
            <rFont val="Tahoma"/>
            <family val="2"/>
          </rPr>
          <t>ÂU CƠ-TL12 - E652 Uyên</t>
        </r>
      </text>
    </comment>
    <comment ref="E51" authorId="0" shapeId="0" xr:uid="{DFA2321E-31D7-4D25-8F03-529F7379D569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52" authorId="0" shapeId="0" xr:uid="{02103D20-E5D6-4ECF-B150-EFDCB8840EA1}">
      <text>
        <r>
          <rPr>
            <b/>
            <sz val="9"/>
            <color indexed="81"/>
            <rFont val="Tahoma"/>
            <family val="2"/>
          </rPr>
          <t>TL32 - KS55</t>
        </r>
      </text>
    </comment>
    <comment ref="W53" authorId="0" shapeId="0" xr:uid="{7D63544A-4D3B-4B07-8C82-4A5769F6A4C0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6" authorId="0" shapeId="0" xr:uid="{4774F635-0C1C-4027-8DC3-267E75D7B9C6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D7" authorId="0" shapeId="0" xr:uid="{F2BA3060-E799-427C-A359-9DC7666BA86B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7" authorId="0" shapeId="0" xr:uid="{DF4D9725-81AC-4929-B460-AC7BBBCD48B1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H7" authorId="0" shapeId="0" xr:uid="{5EDEA613-DE9D-4973-B04C-16E5C1F50250}">
      <text>
        <r>
          <rPr>
            <b/>
            <sz val="9"/>
            <color indexed="81"/>
            <rFont val="Tahoma"/>
            <family val="2"/>
          </rPr>
          <t>TRỪ T4&amp;5Âu CƠ</t>
        </r>
      </text>
    </comment>
    <comment ref="K7" authorId="0" shapeId="0" xr:uid="{6AA1A66B-BEAD-4748-AD26-8E416872197E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L9" authorId="0" shapeId="0" xr:uid="{4150B072-6668-4978-A9DA-603517A0584B}">
      <text>
        <r>
          <rPr>
            <b/>
            <sz val="9"/>
            <color indexed="81"/>
            <rFont val="Tahoma"/>
            <family val="2"/>
          </rPr>
          <t xml:space="preserve"> Âu cơ</t>
        </r>
      </text>
    </comment>
    <comment ref="G12" authorId="0" shapeId="0" xr:uid="{6A7C3150-BC31-452D-B329-DF569F8667AA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12" authorId="0" shapeId="0" xr:uid="{48F11812-AAD1-4C50-97D2-8AB5D8505F1F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2" authorId="0" shapeId="0" xr:uid="{1A27CE08-3315-4136-BECE-00AA274E5012}">
      <text>
        <r>
          <rPr>
            <b/>
            <sz val="9"/>
            <color indexed="81"/>
            <rFont val="Tahoma"/>
            <family val="2"/>
          </rPr>
          <t>ÂU CƠ Trang</t>
        </r>
      </text>
    </comment>
    <comment ref="C13" authorId="0" shapeId="0" xr:uid="{F2BDDE9D-715B-44CA-8074-0E803B14B83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G13" authorId="0" shapeId="0" xr:uid="{AAA47E01-E3DE-480A-A90E-6AD23AAFDB9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13" authorId="0" shapeId="0" xr:uid="{BA1CA422-5233-43E2-92E1-A1C9365CE176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3" authorId="0" shapeId="0" xr:uid="{B02645E9-DA50-4E9F-B11D-136D016DEA68}">
      <text>
        <r>
          <rPr>
            <b/>
            <sz val="9"/>
            <color indexed="81"/>
            <rFont val="Tahoma"/>
            <family val="2"/>
          </rPr>
          <t>ÂU CƠ Trang</t>
        </r>
      </text>
    </comment>
    <comment ref="Q15" authorId="0" shapeId="0" xr:uid="{62646C1A-2D15-4125-B9CF-5EE4862D6F9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A7484F7-B731-4CAB-9240-9F44ED48C30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18" authorId="0" shapeId="0" xr:uid="{B703781B-563B-4F11-8449-8B017A7404C1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G22" authorId="0" shapeId="0" xr:uid="{63383DE3-6F25-474D-9093-DF742291266B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G23" authorId="0" shapeId="0" xr:uid="{84984E36-2B66-43D5-AA7B-80BCDF028F9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24" authorId="0" shapeId="0" xr:uid="{180B87C7-9613-4746-B5E5-FED66B2C377E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N25" authorId="0" shapeId="0" xr:uid="{DCF4EEB2-8D3E-47C4-8729-709639DC3C6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6" authorId="0" shapeId="0" xr:uid="{C072E3BC-FD61-45F9-B0F1-3C3B51AB573C}">
      <text>
        <r>
          <rPr>
            <b/>
            <sz val="9"/>
            <color indexed="81"/>
            <rFont val="Tahoma"/>
            <family val="2"/>
          </rPr>
          <t xml:space="preserve">ÂU CƠ </t>
        </r>
      </text>
    </comment>
    <comment ref="Q28" authorId="0" shapeId="0" xr:uid="{CA755A95-6C44-49B4-A8B7-8509454629E0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7600B9E7-4C95-4BE5-A44F-DC1F7BE27229}">
      <text>
        <r>
          <rPr>
            <b/>
            <sz val="9"/>
            <color indexed="81"/>
            <rFont val="Tahoma"/>
            <family val="2"/>
          </rPr>
          <t>TRỪ T4&amp;5Âu CƠ</t>
        </r>
      </text>
    </comment>
    <comment ref="K32" authorId="0" shapeId="0" xr:uid="{3B60A4C2-CD8C-4526-874A-A1B9FBDE000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4" authorId="0" shapeId="0" xr:uid="{F98433CA-0898-4A83-8B54-C505B0BEA70F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G35" authorId="0" shapeId="0" xr:uid="{855144C6-F12A-4AE1-A771-1974738A7CA7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F36" authorId="0" shapeId="0" xr:uid="{AFD9DACC-0C85-4C32-B898-FF19085FA59F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E37" authorId="0" shapeId="0" xr:uid="{27632396-10D4-4BAD-BB4A-6CEC04037B77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F37" authorId="0" shapeId="0" xr:uid="{9E12528E-9291-4E63-BDC0-F5B13581388C}">
      <text>
        <r>
          <rPr>
            <b/>
            <sz val="9"/>
            <color indexed="81"/>
            <rFont val="Tahoma"/>
            <family val="2"/>
          </rPr>
          <t xml:space="preserve"> phòng 407-AB1</t>
        </r>
      </text>
    </comment>
    <comment ref="C39" authorId="0" shapeId="0" xr:uid="{315AB3A7-CF3E-4B28-967F-25AAB7E8CD2C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0" shapeId="0" xr:uid="{97E71611-ED16-48E9-885B-E502907949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G39" authorId="0" shapeId="0" xr:uid="{12B958F2-1C0A-458C-9EB7-B53A2F3A6A2D}">
      <text>
        <r>
          <rPr>
            <b/>
            <sz val="9"/>
            <color indexed="81"/>
            <rFont val="Tahoma"/>
            <family val="2"/>
          </rPr>
          <t>ÂU CƠ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39" authorId="0" shapeId="0" xr:uid="{32442344-5565-4BE4-B746-9D0D9CF1FFB9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39" authorId="0" shapeId="0" xr:uid="{566A7E96-6CEC-40F7-A52A-54B31998FF9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W39" authorId="0" shapeId="0" xr:uid="{6FEE3C17-52A6-404F-8E69-42214D5A2ED0}">
      <text>
        <r>
          <rPr>
            <b/>
            <sz val="9"/>
            <color indexed="81"/>
            <rFont val="Tahoma"/>
            <family val="2"/>
          </rPr>
          <t>TL 28 - DNa107 - NHu</t>
        </r>
      </text>
    </comment>
    <comment ref="G44" authorId="0" shapeId="0" xr:uid="{49505B0F-19D8-4123-8D0C-E3F32E44EB7E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45" authorId="0" shapeId="0" xr:uid="{05EB4C54-DF69-4D31-811D-56F4027A1AD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46" authorId="0" shapeId="0" xr:uid="{085E7F65-A0F7-472D-AA69-3644C5D4A7DF}">
      <text>
        <r>
          <rPr>
            <b/>
            <sz val="9"/>
            <color indexed="81"/>
            <rFont val="Tahoma"/>
            <family val="2"/>
          </rPr>
          <t xml:space="preserve">ÂU CƠ </t>
        </r>
      </text>
    </comment>
    <comment ref="C47" authorId="0" shapeId="0" xr:uid="{89DD76F7-ACE9-4CE5-A496-F3ECAEE76666}">
      <text>
        <r>
          <rPr>
            <b/>
            <sz val="9"/>
            <color indexed="81"/>
            <rFont val="Tahoma"/>
            <family val="2"/>
          </rPr>
          <t>ÂU CƠ  trừ T5 và T6</t>
        </r>
      </text>
    </comment>
    <comment ref="J47" authorId="0" shapeId="0" xr:uid="{EA3BFD1D-D383-4817-93B9-A44FEABFE57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50" authorId="0" shapeId="0" xr:uid="{1DDF01A5-B273-4A66-BF2E-3A9A909BA8EB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50" authorId="0" shapeId="0" xr:uid="{47129B6B-E616-4FAA-9C46-AC50DF3236CE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51" authorId="0" shapeId="0" xr:uid="{35D54164-8A0E-4C20-BB71-9765F7343D6A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E52" authorId="0" shapeId="0" xr:uid="{2500D9C4-CBE7-4A18-9E29-FF68162B63F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W53" authorId="0" shapeId="0" xr:uid="{9AF88ACD-AFAA-4308-B89B-927D9E5471E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DBAFEF78-C594-4161-A3E0-2DE3BE85A96D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10" authorId="0" shapeId="0" xr:uid="{669100D2-7487-4E35-81EF-8F610EFE6E9F}">
      <text>
        <r>
          <rPr>
            <b/>
            <sz val="9"/>
            <color indexed="81"/>
            <rFont val="Tahoma"/>
            <family val="2"/>
          </rPr>
          <t>P401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20" authorId="0" shapeId="0" xr:uid="{3CDE1DFA-E7BC-4B3B-9FE8-425FFEFD51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1" authorId="0" shapeId="0" xr:uid="{E4C64971-CF81-4022-A229-5BC499BFB9A3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7F4D4716-2AA1-45C6-BF70-22C96F2B453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DBDDEE48-B9F0-40D2-B883-5313C3042180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37" authorId="0" shapeId="0" xr:uid="{7F451AB1-8D94-43DA-8E2A-77756693FDE3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46" authorId="0" shapeId="0" xr:uid="{045C4BF0-7C78-465C-877D-A2BEA181DFAB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H48" authorId="0" shapeId="0" xr:uid="{1E972D8D-730F-4C18-B0DF-8A519CD985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8" authorId="0" shapeId="0" xr:uid="{2AA63BCA-E54A-4358-A01F-8767B243B70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0" authorId="0" shapeId="0" xr:uid="{01C1C0B7-0785-4340-845C-1E35F0C8E0F6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33" authorId="0" shapeId="0" xr:uid="{FB461CF4-ACE4-407F-BCF4-BD37BED39A43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G45" authorId="0" shapeId="0" xr:uid="{5AC5CA7A-A464-4A5E-B0A0-462C8FCC84D2}">
      <text>
        <r>
          <rPr>
            <b/>
            <sz val="9"/>
            <color indexed="81"/>
            <rFont val="Tahoma"/>
            <family val="2"/>
          </rPr>
          <t>P503-AC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8" authorId="0" shapeId="0" xr:uid="{D2E5EACE-A628-45F5-93D1-14E78C4F34EE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C49" authorId="0" shapeId="0" xr:uid="{37B196FC-ACD3-4E9C-9788-4B2CB27C1114}">
      <text>
        <r>
          <rPr>
            <b/>
            <sz val="9"/>
            <color indexed="81"/>
            <rFont val="Tahoma"/>
            <family val="2"/>
          </rPr>
          <t>p605-AC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FCBECFCB-C4E9-477E-90B3-F13477B48D4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5" authorId="0" shapeId="0" xr:uid="{272B1076-491E-4ED8-B658-447C1F27995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6" authorId="0" shapeId="0" xr:uid="{9B100F3A-8549-4736-8DBF-A5F01D475382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8D96D0E5-A52A-4E37-847A-BB90D92E3C37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C37D7184-7FB9-4B9D-98F5-57101269FFBA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12" authorId="0" shapeId="0" xr:uid="{21E18F0D-5268-4DAE-A247-CC12732BE68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13" authorId="0" shapeId="0" xr:uid="{54EC7095-21B0-4983-BB30-F9E38F25F61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F06F2098-39C4-4E4D-9CE7-2069E3D81A5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619070AD-0E09-4C0C-B986-54241A8DF8E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F2BDFD9B-8A50-42D5-BB31-86574050CBF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9" authorId="0" shapeId="0" xr:uid="{0D3A9E6D-C065-4E42-B57F-DBB36CC5CF6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E20" authorId="0" shapeId="0" xr:uid="{718D4593-772F-44A7-9504-64C9140A828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21" authorId="0" shapeId="0" xr:uid="{972A0460-215C-47CD-88F2-9F4C8C5F0AE7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2" authorId="0" shapeId="0" xr:uid="{3FA215C5-B4C8-4619-A408-E702C877A053}">
      <text>
        <r>
          <rPr>
            <b/>
            <sz val="9"/>
            <color indexed="81"/>
            <rFont val="Tahoma"/>
            <family val="2"/>
          </rPr>
          <t>t7 XÓA</t>
        </r>
      </text>
    </comment>
    <comment ref="C24" authorId="0" shapeId="0" xr:uid="{3EF84E6B-020F-4406-A3FA-4167D93116A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D25" authorId="0" shapeId="0" xr:uid="{DE547B59-8C20-4E43-A93B-88F7FC7E9F08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Q28" authorId="0" shapeId="0" xr:uid="{9572E1FD-C022-4444-8B3B-642E82C0FCD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0EE98AD2-5FC8-479C-AA6E-2CB1484FAA12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E32" authorId="0" shapeId="0" xr:uid="{BBCC0AD7-3D78-47C5-AB5C-958B9E0541A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3" authorId="0" shapeId="0" xr:uid="{0A0AB0A8-3ADC-4226-8D88-45F81BED28C7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87EAC4B2-4AF3-4D29-B915-8A9D5131F35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7" authorId="0" shapeId="0" xr:uid="{61D10168-76D7-4174-B85B-CFEBD3D093D1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7" authorId="0" shapeId="0" xr:uid="{DBA2F8FA-FE6F-4F20-9911-04EE0965147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51F8EA1-B233-40E9-B66B-B79D2571CCEF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8" authorId="0" shapeId="0" xr:uid="{E171DC10-FDF3-44DA-A9C6-5D742577081E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8" authorId="0" shapeId="0" xr:uid="{C203A37C-5B4D-40D0-894D-2B201F34E186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9" authorId="0" shapeId="0" xr:uid="{CB088236-C2EF-413C-AC66-1256D70CF11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44" authorId="0" shapeId="0" xr:uid="{5CDD41C8-82CF-4090-837A-4CAC44F9726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30634FCB-4341-4B51-97D5-49350C444A71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6" authorId="0" shapeId="0" xr:uid="{803041BD-795F-463B-A1B9-6457E5E59567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E46" authorId="0" shapeId="0" xr:uid="{54F2F4A9-ED8D-4C13-BB5A-78581C85CB22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5356E609-4D19-4888-BC00-64946043D895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I49" authorId="0" shapeId="0" xr:uid="{18EDB1D0-4590-4DBF-AC89-E49C067AB142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2D15C182-9A51-4C7F-AF4C-0DC8F38095B2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51" authorId="0" shapeId="0" xr:uid="{B71EB602-07FB-4D8D-B6C3-6DB3BF24C0E5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51" authorId="0" shapeId="0" xr:uid="{488F676D-90EE-4470-A088-61977B18BB66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DC53EC6B-5DE5-4205-BB40-E822D48D2938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6" authorId="0" shapeId="0" xr:uid="{26A1931F-A533-4292-959E-A6DDC16A430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C01774F9-094E-4001-A7B8-62A6D465E463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250F3F43-C1E0-480C-875E-A49438B7793C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11" authorId="0" shapeId="0" xr:uid="{66C06405-F51A-4308-A9E5-3A514E3C66F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12" authorId="0" shapeId="0" xr:uid="{AF54CFFC-B7C3-4316-B270-FBD2E3E6466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12" authorId="0" shapeId="0" xr:uid="{15AF285A-241B-40D1-A4BA-93342225C471}">
      <text>
        <r>
          <rPr>
            <b/>
            <sz val="9"/>
            <color indexed="81"/>
            <rFont val="Tahoma"/>
            <family val="2"/>
          </rPr>
          <t>P.405</t>
        </r>
      </text>
    </comment>
    <comment ref="C13" authorId="0" shapeId="0" xr:uid="{89EBA729-C16C-40FD-823D-B5FE3F6F0E41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60051E39-9D01-46DD-8B45-044743D0E70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637A2E87-9CA9-45A0-91AC-F1BA78FFA6F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9947A765-400A-4592-AC46-DF396195240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54CD6FD2-FC30-4588-BDFD-54E647EC56E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21" authorId="0" shapeId="0" xr:uid="{BC6753DD-698A-4E6D-9415-FEEDD5A0F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6B83F392-D044-4D90-A3EC-7B0264F8CE8D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25" authorId="0" shapeId="0" xr:uid="{AE3B9FDE-738E-4E6D-A90F-E42940F0C11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N25" authorId="0" shapeId="0" xr:uid="{728EBCF7-523A-425B-B1A4-894AD338A412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D3F4491A-07E2-42D2-B494-E33F7CD4E1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3FB43A73-9E42-49BE-A362-5152C36AB54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C31" authorId="0" shapeId="0" xr:uid="{693E3784-5BBA-44E7-BB12-FD6FE264CC7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33" authorId="0" shapeId="0" xr:uid="{42B112A4-FA9D-4BA9-85A2-8B5BC4D3BBDF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4" authorId="0" shapeId="0" xr:uid="{BD04233E-F5B2-4D17-BED2-00628F917A23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G34" authorId="0" shapeId="0" xr:uid="{55805407-07F7-4E9D-931D-2F4695EEA8F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5" authorId="0" shapeId="0" xr:uid="{9AEDDAD2-B5F8-430F-90CC-837F7B4E721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DE235D3F-122A-42AA-AD10-4953B76A949D}">
      <text>
        <r>
          <rPr>
            <b/>
            <sz val="9"/>
            <color indexed="81"/>
            <rFont val="Tahoma"/>
            <family val="2"/>
          </rPr>
          <t>P305</t>
        </r>
      </text>
    </comment>
    <comment ref="E37" authorId="0" shapeId="0" xr:uid="{49BDE17F-B5E3-4745-9118-E8AA4189469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6DB2074-44D0-4F2B-ADE7-3F6F3A85FB01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K37" authorId="0" shapeId="0" xr:uid="{E4987F4F-441C-4CF0-87C4-66B178A70F6E}">
      <text>
        <r>
          <rPr>
            <b/>
            <sz val="9"/>
            <color indexed="81"/>
            <rFont val="Tahoma"/>
            <family val="2"/>
          </rPr>
          <t>P303 - AB1</t>
        </r>
      </text>
    </comment>
    <comment ref="L37" authorId="0" shapeId="0" xr:uid="{77823421-1A36-4685-9545-90E8BFC718F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38" authorId="0" shapeId="0" xr:uid="{7FECC37A-95B1-493D-87B0-FB69A8F656B0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8" authorId="0" shapeId="0" xr:uid="{34A44CC6-866D-4D94-9EA6-C5367EBFE55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8" authorId="0" shapeId="0" xr:uid="{50E6CA6C-2340-43DD-8481-6528AE047DC9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I39" authorId="0" shapeId="0" xr:uid="{6FA260C2-D63C-4191-8DAF-FEF016991493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45" authorId="0" shapeId="0" xr:uid="{8F016DDB-066E-4EBE-9CC4-CCA62C5C69F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B6A322FF-0DF1-43A6-AC89-AACDDAEABD77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E53B65F0-9196-4EE0-ABE4-771DBDFC762D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7EEF110D-ECF2-4DB4-BBDA-823212928836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301BE35D-285B-46EA-9BC7-012BB5BC38AC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E073544-4B76-41E3-922D-280A7599897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75643A0B-914C-4B0B-9F61-30F678F6BA2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51" authorId="0" shapeId="0" xr:uid="{6EF14D8E-A4C6-4714-861C-B712816EE1B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H51" authorId="0" shapeId="0" xr:uid="{57902EAC-92AB-488E-865A-8536EBDC94F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83D739B6-C1A1-4037-B81B-E42D86E14442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6" authorId="0" shapeId="0" xr:uid="{5E8B3C2D-BC5A-4499-9A02-E26EDAF871F9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F7" authorId="0" shapeId="0" xr:uid="{F5E3B16F-87D0-4E1F-8FB1-EFA0C832DF6A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H7" authorId="0" shapeId="0" xr:uid="{F56AECA3-CC03-49CD-8714-84E1F821DD3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11" authorId="0" shapeId="0" xr:uid="{81F27F6C-7238-44C2-B62D-57ECF2AFFF0E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F11" authorId="0" shapeId="0" xr:uid="{0349A8AB-1861-4307-B3DB-70FF9A9A73E8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1" authorId="0" shapeId="0" xr:uid="{555BA704-0278-4393-83A2-A24A7C6F422A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12" authorId="0" shapeId="0" xr:uid="{37A021FD-11C5-428F-9F4F-5D49E1CA7C6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D1718D29-90EA-4990-A29B-90BEFD9F76C7}">
      <text>
        <r>
          <rPr>
            <b/>
            <sz val="9"/>
            <color indexed="81"/>
            <rFont val="Tahoma"/>
            <family val="2"/>
          </rPr>
          <t>KS54</t>
        </r>
      </text>
    </comment>
    <comment ref="H12" authorId="0" shapeId="0" xr:uid="{D8F35895-7DA2-4A00-AA4D-8340D299517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2" authorId="0" shapeId="0" xr:uid="{C7AA365B-7CA2-4E87-B95B-5D043C756858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J12" authorId="0" shapeId="0" xr:uid="{3A7ACB93-C7AB-4007-86BA-76472C03360B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3" authorId="0" shapeId="0" xr:uid="{A4C130AA-7177-4705-A0BD-98F3BACAB12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F4DB5809-CFC0-4FE8-9179-F78B9E33225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C1667645-72E7-4A60-8343-FD2BDB9CEFB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3DB9BF9-B610-4ED6-81B4-5F441FDF8EC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18" authorId="0" shapeId="0" xr:uid="{88ED2670-02A6-469C-85D5-06F4D180DB2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19" authorId="0" shapeId="0" xr:uid="{63D79706-4E85-4C7F-8CFB-9BA9272034F5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21" authorId="0" shapeId="0" xr:uid="{6C2D1F72-BAC0-493B-96EA-A773821E3FD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AEE322AF-E9CF-40F7-B050-A88E5EABC191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N25" authorId="0" shapeId="0" xr:uid="{9606E4B4-E453-40A4-AE61-1F91A8266B9D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43560A2D-2DCD-4D34-A4B6-A3BDE71C5D6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E30" authorId="0" shapeId="0" xr:uid="{0D971F16-574A-4BFF-9CA1-14CEB25775F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30" authorId="0" shapeId="0" xr:uid="{1376AD93-D35A-48E2-99A0-E6C5EDFDAF6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31" authorId="0" shapeId="0" xr:uid="{075EC099-556B-44FD-B330-CDF369F76C8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2" authorId="0" shapeId="0" xr:uid="{143B7638-0B26-4073-BCB1-689A763E15F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K32" authorId="0" shapeId="0" xr:uid="{29989AB5-9138-40AA-A743-F541D1BB4182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C33" authorId="0" shapeId="0" xr:uid="{DAB919B8-C47D-4F20-BC32-61F41A7A065A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13020411-887D-4520-B5C3-BCBE7037D3FA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4" authorId="0" shapeId="0" xr:uid="{A1A44C2B-0BD6-4789-AAEC-05B2FC2089B5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19AE95DF-88F1-45ED-B596-E8780421202F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36" authorId="0" shapeId="0" xr:uid="{F81B7C84-08A1-46F0-BECA-8603E9ABCE38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44" authorId="0" shapeId="0" xr:uid="{B0091109-24C3-45A6-BA71-EA914B0033F4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8E33BD56-D4A3-4956-B7E0-87F7F76F559A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A676EABA-FC4E-4217-817A-C26F5A10136F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405342DD-B645-4EBF-B5E7-CE317671B464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63278744-DF54-4EBE-8390-B268CBAFC617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1F146CD5-55C8-4C6A-894D-3F20BEB120BF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BC6FE05-561A-4AB7-ABB5-8F6942ECE70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B53AB87A-8E83-4AFA-BAD3-5AF08B4C928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52" authorId="0" shapeId="0" xr:uid="{98AA2821-81DE-4FE1-8056-5E735B69B9DC}">
      <text>
        <r>
          <rPr>
            <b/>
            <sz val="9"/>
            <color indexed="81"/>
            <rFont val="Tahoma"/>
            <family val="2"/>
          </rPr>
          <t>P305-AB</t>
        </r>
      </text>
    </comment>
    <comment ref="W53" authorId="0" shapeId="0" xr:uid="{71432F64-13E7-493E-B036-9E6C700E19AA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<sst xmlns="http://schemas.openxmlformats.org/spreadsheetml/2006/main" count="6598" uniqueCount="1024">
  <si>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</si>
  <si>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</si>
  <si>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</si>
  <si>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</si>
  <si>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</si>
  <si>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</si>
  <si>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</si>
  <si>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</si>
  <si>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</si>
  <si>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</si>
  <si>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</si>
  <si>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</si>
  <si>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</si>
  <si>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</si>
  <si>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</si>
  <si>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</si>
  <si>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09/12</t>
  </si>
  <si>
    <t xml:space="preserve"> KTN - 47B1
LẦU 8</t>
  </si>
  <si>
    <t>Nguyên</t>
  </si>
  <si>
    <t xml:space="preserve"> KTN - 47B2
LẦU 8</t>
  </si>
  <si>
    <t>TL12 - E628</t>
  </si>
  <si>
    <t>Dân</t>
  </si>
  <si>
    <t>JP01TL_KS1A_01</t>
  </si>
  <si>
    <t>Nhu</t>
  </si>
  <si>
    <t>THỨ 3</t>
  </si>
  <si>
    <t>10/12</t>
  </si>
  <si>
    <t>TL47 - GXC 5 
ÂU CƠ</t>
  </si>
  <si>
    <t>TL36- E626
ÂU CƠ</t>
  </si>
  <si>
    <t>TL43 - LHS25</t>
  </si>
  <si>
    <t xml:space="preserve">TL29 - E635 </t>
  </si>
  <si>
    <t xml:space="preserve">TL16 - KS47 </t>
  </si>
  <si>
    <t>Trang</t>
  </si>
  <si>
    <t>TL32 - TV36</t>
  </si>
  <si>
    <t>JP01TL_KS1A_02</t>
  </si>
  <si>
    <t>THỨ 4</t>
  </si>
  <si>
    <t>11/12</t>
  </si>
  <si>
    <t>TL13 - E615
ÂU CƠ</t>
  </si>
  <si>
    <t>TL45- GXC 3
ÂU CƠ</t>
  </si>
  <si>
    <t>TL-20 - E631
ÂU CƠ</t>
  </si>
  <si>
    <t>TL25 - 619
ÂU CƠ</t>
  </si>
  <si>
    <t>TL40 - E633 
ÂU CƠ</t>
  </si>
  <si>
    <t>TL 30- DN99+ST10+ST11</t>
  </si>
  <si>
    <t>TL34 - GTG3 -K1-PC14 -K1-PC15 
NEW</t>
  </si>
  <si>
    <t>TL02 - KS43</t>
  </si>
  <si>
    <t>TL46 - GXC 4</t>
  </si>
  <si>
    <t>THỨ 5</t>
  </si>
  <si>
    <t>12/12</t>
  </si>
  <si>
    <t xml:space="preserve"> KTN - 47A1
LẦU 8</t>
  </si>
  <si>
    <t xml:space="preserve"> KTN - 47A2
LẦU 8</t>
  </si>
  <si>
    <t>TL51 - TK16</t>
  </si>
  <si>
    <t>TL22- E632</t>
  </si>
  <si>
    <t xml:space="preserve"> </t>
  </si>
  <si>
    <t>TL31 - TV35</t>
  </si>
  <si>
    <t>TL33 - DNa101</t>
  </si>
  <si>
    <t>TL19 - KS41
ÂU CƠ</t>
  </si>
  <si>
    <t>TL32 - KS46
ÂU CƠ</t>
  </si>
  <si>
    <t>THỨ 6</t>
  </si>
  <si>
    <t>13/12</t>
  </si>
  <si>
    <t>TL09 - 639
NEW</t>
  </si>
  <si>
    <t xml:space="preserve">JP01TL_KS1A_03 </t>
  </si>
  <si>
    <t>TL14 - E616
ÂU CƠ</t>
  </si>
  <si>
    <t>TL 34 - E624
ÂU CƠ</t>
  </si>
  <si>
    <t>TL39 - G160 
ÂU CƠ</t>
  </si>
  <si>
    <t>TL31 - E637
ÂU CƠ</t>
  </si>
  <si>
    <t>THỨ 7</t>
  </si>
  <si>
    <t>14/12</t>
  </si>
  <si>
    <t>CHỦ NHẬT</t>
  </si>
  <si>
    <t>15/12</t>
  </si>
  <si>
    <t>JP03TL_KS1A_01</t>
  </si>
  <si>
    <t>16/12</t>
  </si>
  <si>
    <t>KTN 48A1
LẦU 8</t>
  </si>
  <si>
    <t>KTN 48A2
LẦU 8</t>
  </si>
  <si>
    <t>TL33 -E623</t>
  </si>
  <si>
    <t>TL41 - TK17</t>
  </si>
  <si>
    <t>TL03 - E636
ÂU CƠ</t>
  </si>
  <si>
    <t>17/12</t>
  </si>
  <si>
    <t>KTN - 51B - P201
NEW</t>
  </si>
  <si>
    <t>TL35 - E625 
ÂU CƠ</t>
  </si>
  <si>
    <t>KTN 49A 
 ÂU CƠ</t>
  </si>
  <si>
    <t>TL08 - E638
NEW</t>
  </si>
  <si>
    <t>TL37 - KS45</t>
  </si>
  <si>
    <t>TL07 - GXC7</t>
  </si>
  <si>
    <t>18/12</t>
  </si>
  <si>
    <t>TL01 - GXC 6 
ÂU CƠ</t>
  </si>
  <si>
    <t>KTN 48B
LẦU 8</t>
  </si>
  <si>
    <t>TL04 - GXC 2 
ÂU CƠ</t>
  </si>
  <si>
    <t>TL38 - KS48
ÂU CƠ</t>
  </si>
  <si>
    <t>19/12</t>
  </si>
  <si>
    <t>TL24 - KS39
ÂU CƠ</t>
  </si>
  <si>
    <t>TL 06- NH1+NH2
ÂU CƠ</t>
  </si>
  <si>
    <t>KTN 49B 
ÂU CƠ</t>
  </si>
  <si>
    <t>TL18 - E630  
ÂU CƠ</t>
  </si>
  <si>
    <t>TL10 - LHS24</t>
  </si>
  <si>
    <t>TL17 - E618</t>
  </si>
  <si>
    <t>20/12</t>
  </si>
  <si>
    <t>TL42 - E634
ÂU CƠ</t>
  </si>
  <si>
    <t>TL15 -E617
ÂU CƠ</t>
  </si>
  <si>
    <t>TL05 - TK18</t>
  </si>
  <si>
    <t>KTN - 51A - P201
NEW</t>
  </si>
  <si>
    <t>TL28 -E621</t>
  </si>
  <si>
    <t>TL49 - KS40
ÂU CƠ</t>
  </si>
  <si>
    <t>TL30 - E620
ÂU CƠ</t>
  </si>
  <si>
    <t>21/12</t>
  </si>
  <si>
    <t>TEST ĐẦU VÀO
TTLK</t>
  </si>
  <si>
    <t>JP01TL_KS1A_05</t>
  </si>
  <si>
    <t>JP01TL_KS1A_06</t>
  </si>
  <si>
    <t>22/12</t>
  </si>
  <si>
    <t xml:space="preserve"> 7 - 8 (15h15-16h45) </t>
  </si>
  <si>
    <t>23/12</t>
  </si>
  <si>
    <t>KTN - 50B1,2 -ÂU CƠ
NEW</t>
  </si>
  <si>
    <t>24/12</t>
  </si>
  <si>
    <t>25/12</t>
  </si>
  <si>
    <t>TL23 - GXC8
ÂU CƠ</t>
  </si>
  <si>
    <t xml:space="preserve">TL34 - GTG3 -K1-PC14- 
K1-PC15 </t>
  </si>
  <si>
    <t xml:space="preserve">TL09 - 639 </t>
  </si>
  <si>
    <t>TL35 - LA+BV+BD+AG
NEW</t>
  </si>
  <si>
    <t>26/12</t>
  </si>
  <si>
    <t>KTN - 50A1,2 -ÂU CƠ
NEW</t>
  </si>
  <si>
    <t>27/12</t>
  </si>
  <si>
    <t>28/12</t>
  </si>
  <si>
    <t>JP01TL_KS1A_04</t>
  </si>
  <si>
    <t>29/12</t>
  </si>
  <si>
    <t>30/12</t>
  </si>
  <si>
    <t>31/12</t>
  </si>
  <si>
    <t>KTN - 51B
LẦU 8 - AB</t>
  </si>
  <si>
    <t>TL08 - 638
ÂU CƠ</t>
  </si>
  <si>
    <t>01/01</t>
  </si>
  <si>
    <t>NGHỈ TẾT DL</t>
  </si>
  <si>
    <t>02/01</t>
  </si>
  <si>
    <t>TL 06- NH1+NH2
LẦU 8</t>
  </si>
  <si>
    <t>TL36 TV37-ST12 
NEW</t>
  </si>
  <si>
    <t>03/01</t>
  </si>
  <si>
    <t>KTN - 51A 
LẦU 8 - AB</t>
  </si>
  <si>
    <t xml:space="preserve"> 04/01</t>
  </si>
  <si>
    <t xml:space="preserve"> 05/01</t>
  </si>
  <si>
    <t>TRANG</t>
  </si>
  <si>
    <t>UYÊN</t>
  </si>
  <si>
    <t>NHU</t>
  </si>
  <si>
    <t>NGUYÊN</t>
  </si>
  <si>
    <t>DÂN</t>
  </si>
  <si>
    <t>TUẦN 2</t>
  </si>
  <si>
    <t>TỐI</t>
  </si>
  <si>
    <t>TỔNG</t>
  </si>
  <si>
    <t>.</t>
  </si>
  <si>
    <t>TUẦN 3</t>
  </si>
  <si>
    <t>TUẦN 1</t>
  </si>
  <si>
    <t>THÁNG</t>
  </si>
  <si>
    <t>TUẦN 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</si>
  <si>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</si>
  <si>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06/01</t>
  </si>
  <si>
    <t>TL11 - HR7
NEW</t>
  </si>
  <si>
    <t>TL09 - 639</t>
  </si>
  <si>
    <t>KTN - 50 B1
LẦU 7 -  ÂU CƠ</t>
  </si>
  <si>
    <t>KTN - 50 B2 
LẦU 7 -  ÂU CƠ</t>
  </si>
  <si>
    <t>07/01</t>
  </si>
  <si>
    <t>Uyên</t>
  </si>
  <si>
    <t>08/01</t>
  </si>
  <si>
    <t>TL20 - E631
ÂU CƠ</t>
  </si>
  <si>
    <t xml:space="preserve">TL34 - GTG3 -K1-PC14 -K1-PC15 </t>
  </si>
  <si>
    <t>TL35 - LA+BV+BD+AG</t>
  </si>
  <si>
    <t>09/01</t>
  </si>
  <si>
    <t>KTN - 50 A1
LẦU 7 -  ÂU CƠ</t>
  </si>
  <si>
    <t>KTN - 50 A2
LẦU 7 -  ÂU CƠ</t>
  </si>
  <si>
    <t>TL14 - E642 
NEW</t>
  </si>
  <si>
    <t>10/01</t>
  </si>
  <si>
    <t>TL17 - E643
NEW</t>
  </si>
  <si>
    <t>11/01</t>
  </si>
  <si>
    <t>12/01</t>
  </si>
  <si>
    <t>13/01</t>
  </si>
  <si>
    <t>KTN 48A1
LẦU 8-AB</t>
  </si>
  <si>
    <t>KTN 48A2
LẦU 8-AB</t>
  </si>
  <si>
    <t>TL11 - HR7</t>
  </si>
  <si>
    <t>TL07 - GXC7
LẦU 8</t>
  </si>
  <si>
    <t>14/01</t>
  </si>
  <si>
    <t>KTN 49A 
LẦU 7 -  ÂU CƠ</t>
  </si>
  <si>
    <t>KTN - 51B 
LẦU 8-AB</t>
  </si>
  <si>
    <t>15/01</t>
  </si>
  <si>
    <t>KTN 48B
LẦU 8-AB</t>
  </si>
  <si>
    <t>TL27- KS50 
NEW</t>
  </si>
  <si>
    <t>16/01</t>
  </si>
  <si>
    <t>KTN 49B 
LẦU 7 -  ÂU CƠ</t>
  </si>
  <si>
    <t>17/01</t>
  </si>
  <si>
    <t xml:space="preserve">TL36 TV37-ST12 </t>
  </si>
  <si>
    <t>18/01</t>
  </si>
  <si>
    <t>19/01</t>
  </si>
  <si>
    <t>20/01</t>
  </si>
  <si>
    <t>21/01</t>
  </si>
  <si>
    <t>TL14 - E642 
ÂU CƠ</t>
  </si>
  <si>
    <t>22/01</t>
  </si>
  <si>
    <t>KTN 48B
ÂU CƠ</t>
  </si>
  <si>
    <t>TL17 - E643
ÂU CƠ</t>
  </si>
  <si>
    <t xml:space="preserve">TL39 - G160 </t>
  </si>
  <si>
    <t>23/01</t>
  </si>
  <si>
    <t>TL 06- NH1+NH2
ẤP BẮC</t>
  </si>
  <si>
    <t>24/01</t>
  </si>
  <si>
    <t>25/01</t>
  </si>
  <si>
    <t>NGHỈ TẾT AL</t>
  </si>
  <si>
    <t>27/01</t>
  </si>
  <si>
    <t>28/01</t>
  </si>
  <si>
    <t>29/01</t>
  </si>
  <si>
    <t>30/01</t>
  </si>
  <si>
    <t>31/01</t>
  </si>
  <si>
    <t xml:space="preserve"> 01/02</t>
  </si>
  <si>
    <t xml:space="preserve"> 02/02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</si>
  <si>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</si>
  <si>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</si>
  <si>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</si>
  <si>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</si>
  <si>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</si>
  <si>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</si>
  <si>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</si>
  <si>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</si>
  <si>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</si>
  <si>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</si>
  <si>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</si>
  <si>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TL15 - GXC9
NEW</t>
  </si>
  <si>
    <t>13/02</t>
  </si>
  <si>
    <t>TL27- KS50 
ÂU CƠ</t>
  </si>
  <si>
    <t>14/02</t>
  </si>
  <si>
    <t>TL 01 - DNa102- KS3
NEW</t>
  </si>
  <si>
    <t>15/02</t>
  </si>
  <si>
    <t>16/02</t>
  </si>
  <si>
    <t>17/02</t>
  </si>
  <si>
    <t>18/02</t>
  </si>
  <si>
    <t xml:space="preserve">TL36 - ST12 </t>
  </si>
  <si>
    <t>19/02</t>
  </si>
  <si>
    <t xml:space="preserve">TL40 - E633 </t>
  </si>
  <si>
    <t>20/02</t>
  </si>
  <si>
    <t>JP01TL_KS1A_02.2</t>
  </si>
  <si>
    <t>TL 06- NH1+NH2</t>
  </si>
  <si>
    <t>21/02</t>
  </si>
  <si>
    <t>22/02</t>
  </si>
  <si>
    <t>24/02</t>
  </si>
  <si>
    <t>KTN - 52A - P.201
NEW</t>
  </si>
  <si>
    <t>25/02</t>
  </si>
  <si>
    <t>KTN - 53A1,2 - P.201
NEW</t>
  </si>
  <si>
    <t>TL 01 - DNa102- KS3</t>
  </si>
  <si>
    <t>26/02</t>
  </si>
  <si>
    <t>KTN - 52B - P.201
NEW</t>
  </si>
  <si>
    <t>TL01 - E640
NEW</t>
  </si>
  <si>
    <t>JP01TL_KS1A_01.2</t>
  </si>
  <si>
    <t>TL15 - GXC9
ÂU CƠ</t>
  </si>
  <si>
    <t>27/02</t>
  </si>
  <si>
    <t>KTN - 53B1,2 - P.201
NEW</t>
  </si>
  <si>
    <t>28/02</t>
  </si>
  <si>
    <t>TL13 - E644
NEW</t>
  </si>
  <si>
    <t>TL21 - E645
NEW</t>
  </si>
  <si>
    <t xml:space="preserve"> 01/03</t>
  </si>
  <si>
    <t xml:space="preserve"> 02/03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</si>
  <si>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</si>
  <si>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03/03</t>
  </si>
  <si>
    <t>04/03</t>
  </si>
  <si>
    <t>TL25 - E647
NEW</t>
  </si>
  <si>
    <t>TL28 - MAITEKE T6
NEW</t>
  </si>
  <si>
    <t>TL02 - DNa103+HUE32 
NEW</t>
  </si>
  <si>
    <t>05/03</t>
  </si>
  <si>
    <t>TL04 - E646
NEW</t>
  </si>
  <si>
    <t>06/03</t>
  </si>
  <si>
    <t>KTN - 53B1
LẦU 8</t>
  </si>
  <si>
    <t>KTN - 53B2
LẦU 8</t>
  </si>
  <si>
    <t>07/03</t>
  </si>
  <si>
    <t>TL01 - E640
ÂU CƠ</t>
  </si>
  <si>
    <t>08/03</t>
  </si>
  <si>
    <t>10/03</t>
  </si>
  <si>
    <t>KTN - 52A
LẦU 8</t>
  </si>
  <si>
    <t>TL30 - GXC10
NEW</t>
  </si>
  <si>
    <t>TL05 - TG46+VL78
NEW</t>
  </si>
  <si>
    <t>11/03</t>
  </si>
  <si>
    <t>KTN - 53A1
LẦU 8</t>
  </si>
  <si>
    <t>KTN - 53A2 
LẦU 8</t>
  </si>
  <si>
    <t>TL15 - GXC9</t>
  </si>
  <si>
    <t>TL03 -KS4-DNa+HN39
NEW</t>
  </si>
  <si>
    <t>TL04 - TV38
NEW</t>
  </si>
  <si>
    <t>12/03</t>
  </si>
  <si>
    <t>KTN - 52B
LẦU 8</t>
  </si>
  <si>
    <t>13/03</t>
  </si>
  <si>
    <t>TL21 - E645
ÂU CƠ</t>
  </si>
  <si>
    <t>TL13 - E644</t>
  </si>
  <si>
    <t>14/03</t>
  </si>
  <si>
    <t>TL26 - TK19
NEW</t>
  </si>
  <si>
    <t>15/03</t>
  </si>
  <si>
    <t>17/03</t>
  </si>
  <si>
    <t>KTN 54B - P.301 - ÂU CƠ 
NEW</t>
  </si>
  <si>
    <t>TL 06 DN102-BD62
NEW</t>
  </si>
  <si>
    <t>18/03</t>
  </si>
  <si>
    <t>KTN 56B1,2 - P301 - ÂU CƠ
 NEW</t>
  </si>
  <si>
    <t>TL24 - KS51
NEW</t>
  </si>
  <si>
    <t>TL28 - MAITEKE T6</t>
  </si>
  <si>
    <t>19/03</t>
  </si>
  <si>
    <t>TL30 - GXC10
ÂU CƠ</t>
  </si>
  <si>
    <t>TL07 DN103 -KSDB1-K2-DN
NEW</t>
  </si>
  <si>
    <t>TL02 - DNa103+HUE32+TG46+BT32</t>
  </si>
  <si>
    <t>20/03</t>
  </si>
  <si>
    <t>TL04 - E646
ÂU CƠ</t>
  </si>
  <si>
    <t>KTN 54A - P301 - ÂU CƠ
NEW</t>
  </si>
  <si>
    <t>TL 06- NH2</t>
  </si>
  <si>
    <t>21/03</t>
  </si>
  <si>
    <t>KTN 56 A1,2 -P301 - ÂU CƠ
 NEW</t>
  </si>
  <si>
    <t>TL25 - E647
ÂU CƠ</t>
  </si>
  <si>
    <t>Uyên
Hiếu</t>
  </si>
  <si>
    <t>22/03</t>
  </si>
  <si>
    <t>24/03</t>
  </si>
  <si>
    <t>KTN 55B1,2 -P201 - 24AB
 NEW</t>
  </si>
  <si>
    <t>Nguyên
Hiếu</t>
  </si>
  <si>
    <t>25/03</t>
  </si>
  <si>
    <t>TL03 -KS4-DNa+HN39</t>
  </si>
  <si>
    <t>TL04 - TV38</t>
  </si>
  <si>
    <t>TL05 - VL78
OFF</t>
  </si>
  <si>
    <t>26/03</t>
  </si>
  <si>
    <t>Hiếu
Dân</t>
  </si>
  <si>
    <t>TL08 - KSDB1-K1-DN
NEW</t>
  </si>
  <si>
    <t>27/03</t>
  </si>
  <si>
    <t>TL26 - TK19</t>
  </si>
  <si>
    <t>28/03</t>
  </si>
  <si>
    <t>KTN 55 A1,2 - P201 - 24AB
NEW</t>
  </si>
  <si>
    <t xml:space="preserve"> 29/03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</si>
  <si>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</si>
  <si>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31/03</t>
  </si>
  <si>
    <t>KTN 54B1
ÂU CƠ</t>
  </si>
  <si>
    <t>KTN 54B2
ÂU CƠ</t>
  </si>
  <si>
    <t>TL 06 DN102-BD62</t>
  </si>
  <si>
    <t>01/04</t>
  </si>
  <si>
    <t>TL10 - LHS24+LHS25</t>
  </si>
  <si>
    <t>TL02 - DNa103+HUE32+BT32</t>
  </si>
  <si>
    <t>02/04</t>
  </si>
  <si>
    <t>TL33 - GXC12 - ÂU CƠ
NEW</t>
  </si>
  <si>
    <t>TL36 - E650
NEW</t>
  </si>
  <si>
    <t>Hiếu
Trang</t>
  </si>
  <si>
    <t>TL07 DN103 -KSDB1-K1-DN</t>
  </si>
  <si>
    <t>03/04</t>
  </si>
  <si>
    <t>KTN 54A 
ÂU CƠ</t>
  </si>
  <si>
    <t>TL24 - KS51
ÂU CƠ</t>
  </si>
  <si>
    <t>04/04</t>
  </si>
  <si>
    <t>KTN 56 A1
ÂU CƠ</t>
  </si>
  <si>
    <t>KTN 56 A2
ÂU CƠ</t>
  </si>
  <si>
    <t>Hiếu
Nguyên</t>
  </si>
  <si>
    <t>TL 06- NH2.1
NEW</t>
  </si>
  <si>
    <t>05/04</t>
  </si>
  <si>
    <t>NGHỈ LỄ</t>
  </si>
  <si>
    <t>07/04</t>
  </si>
  <si>
    <t>08/04</t>
  </si>
  <si>
    <t>Hiếu
Uyên</t>
  </si>
  <si>
    <t>KTN 56B1
ÂU CƠ</t>
  </si>
  <si>
    <t>KTN 56B2 
ÂU CƠ</t>
  </si>
  <si>
    <t>TL 34 - E648
NEW</t>
  </si>
  <si>
    <t>09/04</t>
  </si>
  <si>
    <t>TL08 - KSDB2-K1-DN</t>
  </si>
  <si>
    <t>10/04</t>
  </si>
  <si>
    <t>TL07 - GXC11
NEW</t>
  </si>
  <si>
    <t>TL35 -E649
NEW</t>
  </si>
  <si>
    <t>11/04</t>
  </si>
  <si>
    <t>TL09-TV39+K1-GPC5
NEW</t>
  </si>
  <si>
    <t>TL03 -KS4-Dna
học bù</t>
  </si>
  <si>
    <t>KTN 55 A1
LẦU 8-AB</t>
  </si>
  <si>
    <t>KTN 55 A2
LẦU 8-AB</t>
  </si>
  <si>
    <t>12/04</t>
  </si>
  <si>
    <t>14/04</t>
  </si>
  <si>
    <t>15/04</t>
  </si>
  <si>
    <t>TL36 - E650
P.501-ÂU CƠ</t>
  </si>
  <si>
    <t>16/04</t>
  </si>
  <si>
    <t>TL17 - E643
P605 -ÂU CƠ</t>
  </si>
  <si>
    <t>17/04</t>
  </si>
  <si>
    <t>TL33 - GXC12
ÂU CƠ</t>
  </si>
  <si>
    <t>TL16 - KS47 
P.404</t>
  </si>
  <si>
    <t>18/04</t>
  </si>
  <si>
    <t>TL 06- NH2.1</t>
  </si>
  <si>
    <t>19/04</t>
  </si>
  <si>
    <t>21/04</t>
  </si>
  <si>
    <t>KTN 55B1
LẦU 8 -AB</t>
  </si>
  <si>
    <t>KTN 55B2
LẦU 8 -AB</t>
  </si>
  <si>
    <t>KTN 57 A1,2 -P301 - ÂU CƠ
 NEW</t>
  </si>
  <si>
    <t>22/04</t>
  </si>
  <si>
    <t>TL 34 - E648
P302 - ÂU CƠ</t>
  </si>
  <si>
    <t>TL07 - GXC11</t>
  </si>
  <si>
    <t>23/04</t>
  </si>
  <si>
    <t>TL11 - 651
NEW</t>
  </si>
  <si>
    <t>TL14 - GXC13 
NEW - ÂU CƠ</t>
  </si>
  <si>
    <t>24/04</t>
  </si>
  <si>
    <t>TL35 -E649
P501 - ÂU CƠ</t>
  </si>
  <si>
    <t>25/04</t>
  </si>
  <si>
    <t>KTN 57B1,2-P301-ÂU CƠ
 NEW</t>
  </si>
  <si>
    <t>TL09-TV39+K1-GPC5</t>
  </si>
  <si>
    <t xml:space="preserve"> 26/04</t>
  </si>
  <si>
    <t>HIẾU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</si>
  <si>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</si>
  <si>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28/04</t>
  </si>
  <si>
    <t>TL36 - E650
ÂU CƠ</t>
  </si>
  <si>
    <t>TL33 - GXC12 
 ÂU CƠ</t>
  </si>
  <si>
    <t>KTN 58 A - P201 - 24AB
NEW</t>
  </si>
  <si>
    <t>TL07 DN103 -KSDB1-K2-DN</t>
  </si>
  <si>
    <t>TL11 - VL79-SPKT
NEW OFF</t>
  </si>
  <si>
    <t>29/04</t>
  </si>
  <si>
    <t>TL40 - E654
NEW</t>
  </si>
  <si>
    <t>TL10 - BV47-ST13-TG47
NEW</t>
  </si>
  <si>
    <t>30/04</t>
  </si>
  <si>
    <t>01/05</t>
  </si>
  <si>
    <t>02/05</t>
  </si>
  <si>
    <t>03/05</t>
  </si>
  <si>
    <t>05/05</t>
  </si>
  <si>
    <t>KTN 57 A1 
ÂU CƠ</t>
  </si>
  <si>
    <t>KTN 57 A2
ÂU CƠ</t>
  </si>
  <si>
    <t>TL14 - GXC13
ÂU CƠ</t>
  </si>
  <si>
    <t>TL 34 - E648
ÂU CƠ</t>
  </si>
  <si>
    <t>TL01 - E640
LẦU 7 -ÂU CƠ</t>
  </si>
  <si>
    <t>06/05</t>
  </si>
  <si>
    <t>TL12 - E652
NEW</t>
  </si>
  <si>
    <t>TL19 - KS52
NEW</t>
  </si>
  <si>
    <t>TL18 - E653
NEW</t>
  </si>
  <si>
    <t>07/05</t>
  </si>
  <si>
    <t>TL11 - 651</t>
  </si>
  <si>
    <t>KTN 58 B - P201 - 24AB
NEW</t>
  </si>
  <si>
    <t>08/05</t>
  </si>
  <si>
    <t>TL16 - KS47.2
ÂU CƠ</t>
  </si>
  <si>
    <t>TL35 -E649
ÂU CƠ</t>
  </si>
  <si>
    <t>09/05</t>
  </si>
  <si>
    <t>KTN 57B1
ÂU CƠ</t>
  </si>
  <si>
    <t>KTN 57B2
ÂU CƠ</t>
  </si>
  <si>
    <t>TL16 - KS47.1</t>
  </si>
  <si>
    <t>TL03 -KS4-DNa+HN39+TV38</t>
  </si>
  <si>
    <t>TL09-TV39++K1-GPC5</t>
  </si>
  <si>
    <t>10/05</t>
  </si>
  <si>
    <t>12/05</t>
  </si>
  <si>
    <t>KTN 58 A 
LẦU 8-ẤP BẮC</t>
  </si>
  <si>
    <t>TL11 - VL79-SPKT
OFF</t>
  </si>
  <si>
    <t>13/05</t>
  </si>
  <si>
    <t>TL10 - LHS24+ LHS25</t>
  </si>
  <si>
    <t>TL10 - BV47-ST13-TG47</t>
  </si>
  <si>
    <t>TL02 - DNa102+HUE32+BT32</t>
  </si>
  <si>
    <t>14/05</t>
  </si>
  <si>
    <t>KTN 58 B
LẦU 8-ẤP BẮC</t>
  </si>
  <si>
    <t>15/05</t>
  </si>
  <si>
    <t xml:space="preserve">TL23 - GXC14
NEW </t>
  </si>
  <si>
    <t>16/05</t>
  </si>
  <si>
    <t>17/05</t>
  </si>
  <si>
    <t>19/05</t>
  </si>
  <si>
    <t>20/05</t>
  </si>
  <si>
    <t>KTN - 59A
P201 - 24AB
NEW</t>
  </si>
  <si>
    <t>21/05</t>
  </si>
  <si>
    <t>TL18 - E653</t>
  </si>
  <si>
    <t>TL19 - KS52</t>
  </si>
  <si>
    <t>TL08 -DN103+ KSDB2-K1-DN</t>
  </si>
  <si>
    <t>22/05</t>
  </si>
  <si>
    <t>TL12 - E652
ÂU CƠ</t>
  </si>
  <si>
    <t>TL07 - GXC11 + TK19</t>
  </si>
  <si>
    <t>23/05</t>
  </si>
  <si>
    <t>KTN 57 A2
LẦU 8 -AB</t>
  </si>
  <si>
    <t xml:space="preserve">TL37 - KS45                                        </t>
  </si>
  <si>
    <t xml:space="preserve"> 24/05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</si>
  <si>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</si>
  <si>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>THỨ</t>
  </si>
  <si>
    <t>LỚP</t>
  </si>
  <si>
    <t>TIẾT</t>
  </si>
  <si>
    <t>GIÁO VIÊN</t>
  </si>
  <si>
    <t>ĐỊA ĐIỂM HỌC</t>
  </si>
  <si>
    <t>GHI CHÚ</t>
  </si>
  <si>
    <t>10.12.2024</t>
  </si>
  <si>
    <t>KS47</t>
  </si>
  <si>
    <t>7 - 8</t>
  </si>
  <si>
    <t>LẦU 8 - AB1</t>
  </si>
  <si>
    <t>11.12.2024</t>
  </si>
  <si>
    <t>KS43</t>
  </si>
  <si>
    <t>HỌC LÝ THUYẾT BỆNH LÝ TẠI PHÒNG</t>
  </si>
  <si>
    <t>13.12.2024</t>
  </si>
  <si>
    <t>KS46</t>
  </si>
  <si>
    <t>5 - 6</t>
  </si>
  <si>
    <t>ÂU CƠ</t>
  </si>
  <si>
    <t>KS41</t>
  </si>
  <si>
    <t>17.12.2024</t>
  </si>
  <si>
    <t>KS45</t>
  </si>
  <si>
    <t>18.12.2024</t>
  </si>
  <si>
    <t>KS48</t>
  </si>
  <si>
    <t>19.12.2024</t>
  </si>
  <si>
    <t>KS39</t>
  </si>
  <si>
    <t>1 - 2</t>
  </si>
  <si>
    <t>20.12.2024</t>
  </si>
  <si>
    <t>KS40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</si>
  <si>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</si>
  <si>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</si>
  <si>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</si>
  <si>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</si>
  <si>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</si>
  <si>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</si>
  <si>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t xml:space="preserve">CHÚ THÍCH:   - Màu xanh là học lý thuyết
                -  Màu vàng là thay đổi 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</si>
  <si>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</si>
  <si>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</si>
  <si>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</si>
  <si>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</si>
  <si>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</si>
  <si>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</si>
  <si>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</si>
  <si>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</si>
  <si>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>TL04 - DNA97</t>
  </si>
  <si>
    <t xml:space="preserve"> 5 - 6 
(13h15-14h45)</t>
  </si>
  <si>
    <t>Thầy Nhu</t>
  </si>
  <si>
    <t>03.04.2024</t>
  </si>
  <si>
    <t xml:space="preserve"> 1 - 2
(8h-9h30)</t>
  </si>
  <si>
    <t>TL03 - HUE28 + K1-PC65,PC64</t>
  </si>
  <si>
    <t xml:space="preserve"> 7 - 8 
(15h15-16h45)</t>
  </si>
  <si>
    <t>04.04.2024</t>
  </si>
  <si>
    <t>11.04.2024</t>
  </si>
  <si>
    <t>05.04.2024</t>
  </si>
  <si>
    <t>12.04.2024</t>
  </si>
  <si>
    <t xml:space="preserve">TL02-DNA95 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</si>
  <si>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</si>
  <si>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</si>
  <si>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</si>
  <si>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</si>
  <si>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</si>
  <si>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</si>
  <si>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</si>
  <si>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</si>
  <si>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>TL 01-TV27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</si>
  <si>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</si>
  <si>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</si>
  <si>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</si>
  <si>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</si>
  <si>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</si>
  <si>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</si>
  <si>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</si>
  <si>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</si>
  <si>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>TL 07 - BD59</t>
  </si>
  <si>
    <t xml:space="preserve"> 3 - 4 
(10h-11h30)</t>
  </si>
  <si>
    <t>CHÚ THÍCH: Màu vàng là khai giảng lớp mới
     Màu xanh là thay đổi mới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</si>
  <si>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13/06/2025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06.2025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</si>
  <si>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26/05</t>
  </si>
  <si>
    <t>TL04 - 655
NEW</t>
  </si>
  <si>
    <t xml:space="preserve">Dân </t>
  </si>
  <si>
    <t>27/05</t>
  </si>
  <si>
    <t>TL17 - E643 - TCVĐ
ÂU CƠ</t>
  </si>
  <si>
    <t>TL08 - 638 - TCVĐ
ÂU CƠ</t>
  </si>
  <si>
    <t>TL23 - GXC14</t>
  </si>
  <si>
    <t>TL10 - BV47-TG47-DNA104-BV48</t>
  </si>
  <si>
    <t>TL02 - DNa102+BT32</t>
  </si>
  <si>
    <t>28/05</t>
  </si>
  <si>
    <t>29/05</t>
  </si>
  <si>
    <t>KTN - 59B
P201 - 24AB
NEW</t>
  </si>
  <si>
    <t>30/05</t>
  </si>
  <si>
    <t>TL15 - NH3 - TCVĐ
ÂU CƠ</t>
  </si>
  <si>
    <t>KTN 58 A
 LẦU 8 -AB</t>
  </si>
  <si>
    <t>TL20 - E656
NEW</t>
  </si>
  <si>
    <t>31/05</t>
  </si>
  <si>
    <t>02/06</t>
  </si>
  <si>
    <t>KTN - 59A
LẦU 8-ẤP BẮC</t>
  </si>
  <si>
    <t>KTN - 60B1,2-P301-ÂU CƠ
 NEW</t>
  </si>
  <si>
    <t>TL13 - ST14
NEW</t>
  </si>
  <si>
    <t>Hiếu</t>
  </si>
  <si>
    <t>03/06</t>
  </si>
  <si>
    <t>TL21 - E657
NEW</t>
  </si>
  <si>
    <t>TL12 - BT33
NEW</t>
  </si>
  <si>
    <t>04/06</t>
  </si>
  <si>
    <t>05/06</t>
  </si>
  <si>
    <t>KTN - 60A1,2-P301-ÂU CƠ
 NEW</t>
  </si>
  <si>
    <t>TL07 - GXC11+TK19</t>
  </si>
  <si>
    <t>06/06</t>
  </si>
  <si>
    <t>TL14 - TV40-HN40
NEW</t>
  </si>
  <si>
    <t>07/06</t>
  </si>
  <si>
    <t>09/06</t>
  </si>
  <si>
    <t>KTN - 61B
P201 - 24AB
NEW</t>
  </si>
  <si>
    <t>10/06</t>
  </si>
  <si>
    <t>TL02 - KS54
NEW</t>
  </si>
  <si>
    <t>TL10 - BV47-DNA104-BV48</t>
  </si>
  <si>
    <t>11/06</t>
  </si>
  <si>
    <t>TL15 - NH3
ÂU CƠ</t>
  </si>
  <si>
    <t>TL24 - KS51 - TCVĐ
ÂU CƠ</t>
  </si>
  <si>
    <t>12/06</t>
  </si>
  <si>
    <t>KTN - 61A
P201 - 24AB
NEW</t>
  </si>
  <si>
    <t>KTN - 59B
LẦU 8-ẤP BẮC</t>
  </si>
  <si>
    <t>TL04 - 655</t>
  </si>
  <si>
    <t>13/06</t>
  </si>
  <si>
    <t>TL36 - E650 - TCVĐ
ÂU CƠ</t>
  </si>
  <si>
    <t>TL20 - E656
ÂU CƠ</t>
  </si>
  <si>
    <t>14/06</t>
  </si>
  <si>
    <t>16/06</t>
  </si>
  <si>
    <t>KTN - 60B1
ÂU CƠ</t>
  </si>
  <si>
    <t>KTN - 60B2
ÂU CƠ</t>
  </si>
  <si>
    <t>TL13 - ST14</t>
  </si>
  <si>
    <t>17/06</t>
  </si>
  <si>
    <t>TL12 - BT33</t>
  </si>
  <si>
    <t>18/06</t>
  </si>
  <si>
    <t>TL29 - GXC15
ÂU CƠ - NEW</t>
  </si>
  <si>
    <t>TL 15-DNa105 
NEW</t>
  </si>
  <si>
    <t>19/06</t>
  </si>
  <si>
    <t>TL21 - E657
P402 - ÂU CƠ</t>
  </si>
  <si>
    <t>TL35 -E649 - TCVĐ
ÂU CƠ</t>
  </si>
  <si>
    <t>20/06</t>
  </si>
  <si>
    <t>KTN - 60A1
ÂU CƠ</t>
  </si>
  <si>
    <t>KTN - 60A2
LẦU 8-ẤP BẮC</t>
  </si>
  <si>
    <t>TL14 - TV40-HN40- K1-PC47-K1-GPC5</t>
  </si>
  <si>
    <t xml:space="preserve"> 21/06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</si>
  <si>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05/07/2025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</si>
  <si>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08-SÂN THƯỢNG) - ÂU CƠ (LẦU 7-HỘI TRƯỜNG)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</si>
  <si>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23/06</t>
  </si>
  <si>
    <t>KTN - 61B
LẦU 8-ẤP BẮC</t>
  </si>
  <si>
    <t>24/06</t>
  </si>
  <si>
    <t>TL17 - E643 
ÂU CƠ</t>
  </si>
  <si>
    <t>TL03 - E658
NEW</t>
  </si>
  <si>
    <t>25/06</t>
  </si>
  <si>
    <t>KTN - 61A
LẦU 8-ẤP BẮC</t>
  </si>
  <si>
    <t>TL18 - TV41
NEW</t>
  </si>
  <si>
    <t>26/06</t>
  </si>
  <si>
    <t>TL22 - 659
NEW</t>
  </si>
  <si>
    <t>27/06</t>
  </si>
  <si>
    <t>TL02 - KS54
ÂU CƠ</t>
  </si>
  <si>
    <t>TL17 - DN105
NEW</t>
  </si>
  <si>
    <t>28/06</t>
  </si>
  <si>
    <t>30/06</t>
  </si>
  <si>
    <t>TL13 - ST14
OFF</t>
  </si>
  <si>
    <t>01/07</t>
  </si>
  <si>
    <t xml:space="preserve">TL29 - GXC15
ÂU CƠ </t>
  </si>
  <si>
    <t xml:space="preserve">TL 15-DNa105 </t>
  </si>
  <si>
    <t>02/07</t>
  </si>
  <si>
    <t>TL38 - KS48 -TCVĐ
ÂU CƠ</t>
  </si>
  <si>
    <t>TL11 - 651 -TCVĐ</t>
  </si>
  <si>
    <t>03/07</t>
  </si>
  <si>
    <t>TL16 - KS47.2 - TCVĐ
ÂU CƠ</t>
  </si>
  <si>
    <t>04/07</t>
  </si>
  <si>
    <t>TL21 - E657
ÂU CƠ</t>
  </si>
  <si>
    <t>TL 34 - E648 -TCVĐ
ÂU CƠ</t>
  </si>
  <si>
    <t>TL31 - E660
NEW</t>
  </si>
  <si>
    <t>05/07</t>
  </si>
  <si>
    <t>07/07</t>
  </si>
  <si>
    <t>08/07</t>
  </si>
  <si>
    <t>TL36 - E650 
ÂU CƠ</t>
  </si>
  <si>
    <t>09/07</t>
  </si>
  <si>
    <t>TL33 - GXC12 - TCVĐ
ÂU CƠ</t>
  </si>
  <si>
    <t>TL18 - TV41</t>
  </si>
  <si>
    <t>10/07</t>
  </si>
  <si>
    <t>TL03 - E658</t>
  </si>
  <si>
    <t>TL22 - 659</t>
  </si>
  <si>
    <t>11/07</t>
  </si>
  <si>
    <t>TL17 - DN105</t>
  </si>
  <si>
    <t>12/07</t>
  </si>
  <si>
    <t>14/07</t>
  </si>
  <si>
    <t>KTN - 62A1,2-P301-ÂU CƠ
 NEW</t>
  </si>
  <si>
    <t>TL12 - E652 - TCVĐ
ÂU CƠ</t>
  </si>
  <si>
    <t>15/07</t>
  </si>
  <si>
    <t>16/07</t>
  </si>
  <si>
    <t>17/07</t>
  </si>
  <si>
    <t>18/07</t>
  </si>
  <si>
    <t>KTN - 62B1,2-P301-ÂU CƠ
 NEW</t>
  </si>
  <si>
    <t>TL31 - E660</t>
  </si>
  <si>
    <t>TL19 - BT34
NEW</t>
  </si>
  <si>
    <t>19/07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</si>
  <si>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09/08/2025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07&amp;08.2025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</si>
  <si>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21/07</t>
  </si>
  <si>
    <t>22/07</t>
  </si>
  <si>
    <t>TL09 - 661 
NEW</t>
  </si>
  <si>
    <t>23/07</t>
  </si>
  <si>
    <t>24/07</t>
  </si>
  <si>
    <t>25/07</t>
  </si>
  <si>
    <t>TL25 - E647+TCVĐ
ÂU CƠ</t>
  </si>
  <si>
    <t>26/07</t>
  </si>
  <si>
    <t>28/07</t>
  </si>
  <si>
    <t>KTN - 62A1
ÂU CƠ</t>
  </si>
  <si>
    <t>KTN - 62A2
LẦU 8-ẤP BẮC</t>
  </si>
  <si>
    <t>TL 34 - E648 
ÂU CƠ</t>
  </si>
  <si>
    <t>TL39 - E662
NEW</t>
  </si>
  <si>
    <t>29/07</t>
  </si>
  <si>
    <t>TL38 - KS48 
ÂU CƠ</t>
  </si>
  <si>
    <t>30/07</t>
  </si>
  <si>
    <t>TL32 - KS55
NEW</t>
  </si>
  <si>
    <t>31/07</t>
  </si>
  <si>
    <t>TL16 - KS47.2 
ÂU CƠ</t>
  </si>
  <si>
    <t>01/08</t>
  </si>
  <si>
    <t>KTN - 62B1
ÂU CƠ</t>
  </si>
  <si>
    <t>KTN - 62B2
ÂU CƠ</t>
  </si>
  <si>
    <t xml:space="preserve">TL11 - 651 </t>
  </si>
  <si>
    <t>TL19 - BT34</t>
  </si>
  <si>
    <t>TL14 - HN40- K1-PC47-K1-GPC5</t>
  </si>
  <si>
    <t>02/08</t>
  </si>
  <si>
    <t>04/08</t>
  </si>
  <si>
    <t>TL15 - NH3 
ÂU CƠ</t>
  </si>
  <si>
    <t>05/08</t>
  </si>
  <si>
    <t>TL36 - E650 +TCVĐ
ÂU CƠ</t>
  </si>
  <si>
    <t>TL24 - KS51+TCVĐ
ÂU CƠ</t>
  </si>
  <si>
    <t>TL20 - E656+TCVĐ
ÂU CƠ</t>
  </si>
  <si>
    <t>TL20 - BV49+K1-GPC05
NEW</t>
  </si>
  <si>
    <t>TL22 - ST15 OFF
NEW</t>
  </si>
  <si>
    <t>06/08</t>
  </si>
  <si>
    <t>KTN - 63A
P201 - 24AB
NEW</t>
  </si>
  <si>
    <t>TL23- DN106
NEW</t>
  </si>
  <si>
    <t>07/08</t>
  </si>
  <si>
    <t>TL09 - 661 
ÂU CƠ</t>
  </si>
  <si>
    <t>KTN - 63B
P201 - 24AB
NEW</t>
  </si>
  <si>
    <t>08/08</t>
  </si>
  <si>
    <t>09/08</t>
  </si>
  <si>
    <t>11/08</t>
  </si>
  <si>
    <t>12/08</t>
  </si>
  <si>
    <t>TL12 - E652 
ÂU CƠ</t>
  </si>
  <si>
    <t>TL 21 - DNA106
NEW</t>
  </si>
  <si>
    <t>13/08</t>
  </si>
  <si>
    <t>14/08</t>
  </si>
  <si>
    <t>TL39 - E662</t>
  </si>
  <si>
    <t>15/08</t>
  </si>
  <si>
    <t>TL21 - E657+TCVĐ
ÂU CƠ</t>
  </si>
  <si>
    <t>TL32 - KS55</t>
  </si>
  <si>
    <t>16/08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</si>
  <si>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20/08/2025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08&amp;09.2025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</si>
  <si>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18/08</t>
  </si>
  <si>
    <t>19/08</t>
  </si>
  <si>
    <t>TL20 - BV49+K1-GPC05</t>
  </si>
  <si>
    <t>20/08</t>
  </si>
  <si>
    <t>KTN - 63A
LẦU 8-ẤP BẮC</t>
  </si>
  <si>
    <t>TL17 - E664
NEW</t>
  </si>
  <si>
    <t>KTN - 64B
P301-ÂU CƠ
 NEW</t>
  </si>
  <si>
    <t>TL23- DN106</t>
  </si>
  <si>
    <t>21/08</t>
  </si>
  <si>
    <t>TL08 - LHS26
NEW</t>
  </si>
  <si>
    <t>KTN - 63B
LẦU 8-ẤP BẮC</t>
  </si>
  <si>
    <t>TL22 - ST15 OFF</t>
  </si>
  <si>
    <t>22/08</t>
  </si>
  <si>
    <t>TL07 - E663
NEW</t>
  </si>
  <si>
    <t>23/08</t>
  </si>
  <si>
    <t>25/08</t>
  </si>
  <si>
    <t>26/08</t>
  </si>
  <si>
    <t>TL27- KS50 +TCVĐ
ÂU CƠ</t>
  </si>
  <si>
    <t>TL27 - VL82
OFF - NEW</t>
  </si>
  <si>
    <t>27/08</t>
  </si>
  <si>
    <t>KTN - 65B
P201 - 24AB
NEW</t>
  </si>
  <si>
    <t>TL33 - E666
NEW</t>
  </si>
  <si>
    <t>TL 21 - DNA106</t>
  </si>
  <si>
    <t>28/08</t>
  </si>
  <si>
    <t>KTN - 64A
P301-ÂU CƠ
 NEW</t>
  </si>
  <si>
    <t>TL30 - E665
NEW</t>
  </si>
  <si>
    <t>TL25 - TV44+AG(K1-GPC5)
NEW</t>
  </si>
  <si>
    <t>TL26 - VL83+VL84 
OFF - NEW</t>
  </si>
  <si>
    <t>29/08</t>
  </si>
  <si>
    <t>KTN - 65A
P201 - 24AB
NEW</t>
  </si>
  <si>
    <t>TL37 - KS56
NEW</t>
  </si>
  <si>
    <t>30/08</t>
  </si>
  <si>
    <t>01/09</t>
  </si>
  <si>
    <t>02/09</t>
  </si>
  <si>
    <t>03/09</t>
  </si>
  <si>
    <t>TL17 - E664</t>
  </si>
  <si>
    <t>TL08 - LHS26</t>
  </si>
  <si>
    <t>KTN - 64B
ÂU CƠ</t>
  </si>
  <si>
    <t>04/09</t>
  </si>
  <si>
    <t>TL37 - KS56
ÂU CƠ</t>
  </si>
  <si>
    <t>05/09</t>
  </si>
  <si>
    <t>TL07 - E663</t>
  </si>
  <si>
    <t>06/09</t>
  </si>
  <si>
    <t>08/09</t>
  </si>
  <si>
    <t>TL 34 - E648+TCVĐ
ÂU CƠ</t>
  </si>
  <si>
    <t>TL 24-TV43+AG(K1-GPC5)</t>
  </si>
  <si>
    <t>09/09</t>
  </si>
  <si>
    <t>TL16 - KS47.2+TCVĐ
ÂU CƠ</t>
  </si>
  <si>
    <t>TL35 -E649 
ÂU CƠ</t>
  </si>
  <si>
    <t>10/09</t>
  </si>
  <si>
    <t>TK20
NEW</t>
  </si>
  <si>
    <t>KTN - 65B
LẦU 8-AB1</t>
  </si>
  <si>
    <t>TL27 - VL82
OFF</t>
  </si>
  <si>
    <t>11/09</t>
  </si>
  <si>
    <t>KTN - 64A
ÂU CƠ</t>
  </si>
  <si>
    <t>TL25 - TV44</t>
  </si>
  <si>
    <t>TL26 - VL83+VL84 
OFF</t>
  </si>
  <si>
    <t>12/09</t>
  </si>
  <si>
    <t>KTN - 65A
LẦU 8-AB1</t>
  </si>
  <si>
    <t>TL30 - E665</t>
  </si>
  <si>
    <t>TL33 - E666</t>
  </si>
  <si>
    <t>13/09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</si>
  <si>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05/09/2025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09.2025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</si>
  <si>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TL20 - E656</t>
  </si>
  <si>
    <t>KTN - 64B
LẦU 8-ẤP BẮC</t>
  </si>
  <si>
    <t>TL37 - KS56</t>
  </si>
  <si>
    <t>TL24 - KS51</t>
  </si>
  <si>
    <t xml:space="preserve">TL15 - NH3 </t>
  </si>
  <si>
    <t xml:space="preserve">TL09 - 661 </t>
  </si>
  <si>
    <t>TL02 - KS54</t>
  </si>
  <si>
    <t xml:space="preserve">TL36 - E650 </t>
  </si>
  <si>
    <t>KTN - 64A
LẦU 8-AB1</t>
  </si>
  <si>
    <t xml:space="preserve">TL35 -E649 </t>
  </si>
  <si>
    <t>TL29 - GXC15</t>
  </si>
  <si>
    <t>TL 29 - BV48+BD63+DN107
NEW</t>
  </si>
  <si>
    <t>TL38 - KS48</t>
  </si>
  <si>
    <t>TL5 - TK20
NEW</t>
  </si>
  <si>
    <t>TL21 - E657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</si>
  <si>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16/09/2025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09&amp;10.2025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</si>
  <si>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15/09</t>
  </si>
  <si>
    <t>TL12 - E652</t>
  </si>
  <si>
    <t>16/09</t>
  </si>
  <si>
    <t xml:space="preserve">TL 34 - E648 </t>
  </si>
  <si>
    <t>17/09</t>
  </si>
  <si>
    <t>TL28- KS57 
NEW</t>
  </si>
  <si>
    <t>18/09</t>
  </si>
  <si>
    <t>TL 28 - DNa107 
NEW</t>
  </si>
  <si>
    <t xml:space="preserve"> Nhu</t>
  </si>
  <si>
    <t>TL13 - E667
NEW</t>
  </si>
  <si>
    <t xml:space="preserve">TL27- KS50 </t>
  </si>
  <si>
    <t>19/09</t>
  </si>
  <si>
    <t>TL14 - E668 
NEW</t>
  </si>
  <si>
    <t>TL15 - NH3</t>
  </si>
  <si>
    <t>20/09</t>
  </si>
  <si>
    <t>22/09</t>
  </si>
  <si>
    <t>TL40 - E669
NEW</t>
  </si>
  <si>
    <t>23/09</t>
  </si>
  <si>
    <t>24/09</t>
  </si>
  <si>
    <t>TL 29 - BV48+BD63+DN107</t>
  </si>
  <si>
    <t>25/09</t>
  </si>
  <si>
    <t>TL36 - E650</t>
  </si>
  <si>
    <t>TL5 - TK20</t>
  </si>
  <si>
    <t>TL25 - TV44+AG(K1-GPC5)</t>
  </si>
  <si>
    <t>26/09</t>
  </si>
  <si>
    <t>TL35 -E649</t>
  </si>
  <si>
    <t>27/09</t>
  </si>
  <si>
    <t>29/09</t>
  </si>
  <si>
    <t>30/09</t>
  </si>
  <si>
    <t>TL13 - E667</t>
  </si>
  <si>
    <t xml:space="preserve">TL38 - KS48 </t>
  </si>
  <si>
    <t xml:space="preserve">TL 28 - DNa107 </t>
  </si>
  <si>
    <t>01/10</t>
  </si>
  <si>
    <t>02/10</t>
  </si>
  <si>
    <t xml:space="preserve">TL28- KS57 </t>
  </si>
  <si>
    <t>03/10</t>
  </si>
  <si>
    <t xml:space="preserve">TL14 - E668 </t>
  </si>
  <si>
    <t>04/10</t>
  </si>
  <si>
    <t>06/10</t>
  </si>
  <si>
    <t>07/10</t>
  </si>
  <si>
    <t>08/10</t>
  </si>
  <si>
    <t>TL40 - E669</t>
  </si>
  <si>
    <t>09/10</t>
  </si>
  <si>
    <t>10/10</t>
  </si>
  <si>
    <t>11/10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</si>
  <si>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</si>
  <si>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</si>
  <si>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</si>
  <si>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</si>
  <si>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</si>
  <si>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</si>
  <si>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</si>
  <si>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</si>
  <si>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</si>
  <si>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</si>
  <si>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</si>
  <si>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</si>
  <si>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</si>
  <si>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</si>
  <si>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</si>
  <si>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</si>
  <si>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</si>
  <si>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</si>
  <si>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</si>
  <si>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</si>
  <si>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</si>
  <si>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</si>
  <si>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</si>
  <si>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</si>
  <si>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</si>
  <si>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</si>
  <si>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</si>
  <si>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</si>
  <si>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</si>
  <si>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</si>
  <si>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</si>
  <si>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</si>
  <si>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</si>
  <si>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</si>
  <si>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</si>
  <si>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</si>
  <si>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</si>
  <si>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</si>
  <si>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</si>
  <si>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</si>
  <si>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</si>
  <si>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</si>
  <si>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</si>
  <si>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</si>
  <si>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</si>
  <si>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</si>
  <si>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</si>
  <si>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</si>
  <si>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</si>
  <si>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</si>
  <si>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</si>
  <si>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</si>
  <si>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</si>
  <si>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</si>
  <si>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</si>
  <si>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</si>
  <si>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</si>
  <si>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</si>
  <si>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</si>
  <si>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</si>
  <si>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</si>
  <si>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</si>
  <si>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</si>
  <si>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</si>
  <si>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</si>
  <si>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</si>
  <si>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</si>
  <si>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</si>
  <si>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</si>
  <si>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</si>
  <si>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</si>
  <si>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</si>
  <si>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</si>
  <si>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</si>
  <si>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</si>
  <si>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</si>
  <si>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</si>
  <si>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</si>
  <si>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</si>
  <si>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</si>
  <si>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</si>
  <si>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</si>
  <si>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</si>
  <si>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</si>
  <si>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</si>
  <si>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</si>
  <si>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</si>
  <si>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</si>
  <si>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</si>
  <si>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</si>
  <si>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</si>
  <si>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</si>
  <si>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</si>
  <si>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</si>
  <si>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</si>
  <si>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</si>
  <si>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</si>
  <si>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</si>
  <si>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</si>
  <si>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</si>
  <si>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</si>
  <si>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31.07.2021</t>
  </si>
  <si>
    <t>22.07 (1/2 AM)
30.07 (1/2 PM)</t>
  </si>
  <si>
    <t>29.07.2024</t>
  </si>
  <si>
    <t>1.07-31.12.2024
nghỉ thai sản</t>
  </si>
  <si>
    <t>19.07 (1/2 PM)
20.07 (1/2 AM)</t>
  </si>
  <si>
    <t>22.07 (1/2 PM)</t>
  </si>
  <si>
    <t>08.07 AM</t>
  </si>
  <si>
    <t>26.07 (AM)</t>
  </si>
  <si>
    <t>15.07-16.07 (2 ngày)</t>
  </si>
  <si>
    <t>THÁNG 08.2024</t>
  </si>
  <si>
    <t>1.08-03.08.2024 (2,5 ngày)</t>
  </si>
  <si>
    <t>05.08.2024 (1 ngày)</t>
  </si>
  <si>
    <t>19.08 (30p PM)</t>
  </si>
  <si>
    <t>17.08 (1/2 AM)
27.08 (1/2 PM)</t>
  </si>
  <si>
    <t>21.08.2024 ( 1 tiếng PM)</t>
  </si>
  <si>
    <t>16.08 (1 ngày)
17.08 (1/2 AM)
19.08 (1 ngày)</t>
  </si>
  <si>
    <t>15.08 (1/2 PM)</t>
  </si>
  <si>
    <t>03.08 (1/2 AM)</t>
  </si>
  <si>
    <t>30.08 (1/2 AM)</t>
  </si>
  <si>
    <t>THÁNG 09.2024</t>
  </si>
  <si>
    <t>16.09 (1 ngày)</t>
  </si>
  <si>
    <t>09.09.2024 (1/2PM)
28.09.2024. (1/2AM)</t>
  </si>
  <si>
    <t>26.09 PM</t>
  </si>
  <si>
    <t>THÁNG 10.2024</t>
  </si>
  <si>
    <t>22.10 (1/2AM)</t>
  </si>
  <si>
    <t>12.10 AM</t>
  </si>
  <si>
    <t>05.10.2024 (1/2 AM)</t>
  </si>
  <si>
    <t>26.10 AM</t>
  </si>
  <si>
    <t>22.10 (1/2PM)</t>
  </si>
  <si>
    <t>18.10</t>
  </si>
  <si>
    <t>07.10 (1/2AM)</t>
  </si>
  <si>
    <t>THÁNG 11.2024</t>
  </si>
  <si>
    <t>30.11 (AM)</t>
  </si>
  <si>
    <t>21.11(PM)
30.11 (AM)</t>
  </si>
  <si>
    <t>21.11(AM)</t>
  </si>
  <si>
    <t>23.11 (AM)</t>
  </si>
  <si>
    <t>20.11(AM)</t>
  </si>
  <si>
    <t>THÁNG 12.2024</t>
  </si>
  <si>
    <t>05.12 (AM)
07.12 (1/2 AM)
11.12 (1/2 PM)</t>
  </si>
  <si>
    <t>30.12 (PM)</t>
  </si>
  <si>
    <t>07.12 (1/2 AM)</t>
  </si>
  <si>
    <t>27.12 (PM)</t>
  </si>
  <si>
    <t>THÁNG 01.2025</t>
  </si>
  <si>
    <t>11.01 (1/2 AM)</t>
  </si>
  <si>
    <t>22.01 (1/2AM)</t>
  </si>
  <si>
    <t>18.01 (AM-PM)</t>
  </si>
  <si>
    <t>18.01 (PM)</t>
  </si>
  <si>
    <t>02.01 (AM-PM)</t>
  </si>
  <si>
    <t>THÁNG 02.2025</t>
  </si>
  <si>
    <t>17.02 (AM-PM)</t>
  </si>
  <si>
    <t>08.02 (về sớm 30p)</t>
  </si>
  <si>
    <t>21-22-24 (AM-PM 2,5 ngày)</t>
  </si>
  <si>
    <t>08.02.2025 (AM-PM Làm bù)</t>
  </si>
  <si>
    <t>15.02 (PM)</t>
  </si>
  <si>
    <t>THÁNG 03.2025</t>
  </si>
  <si>
    <t>06.03 PM</t>
  </si>
  <si>
    <t>26.03 (AM-PM)</t>
  </si>
  <si>
    <t>15.3 AM</t>
  </si>
  <si>
    <t>14.03 (AM)</t>
  </si>
  <si>
    <t>11.03 PM</t>
  </si>
  <si>
    <t>08.03 AM</t>
  </si>
  <si>
    <t>QUÁCH TRUNG HIẾU</t>
  </si>
  <si>
    <t>15.03 (AM)</t>
  </si>
  <si>
    <t>THÁNG 04.2025</t>
  </si>
  <si>
    <t>19.04 AM</t>
  </si>
  <si>
    <t>26.04 (1/2 AM)</t>
  </si>
  <si>
    <t>14.04 (PM)</t>
  </si>
  <si>
    <t>09.04 (PM)</t>
  </si>
  <si>
    <t>THÁNG 05.2025</t>
  </si>
  <si>
    <t>09.05 (1/2 PM)
10.05 (AM)
19.05 (AM-PM)</t>
  </si>
  <si>
    <t>16.05 (PM)</t>
  </si>
  <si>
    <t>02.05(AM-PM)
03.05 (AM)</t>
  </si>
  <si>
    <t>10.05 (AM)
28.05 (AM)
31.05 (AM)</t>
  </si>
  <si>
    <t>THÁNG 06.2025</t>
  </si>
  <si>
    <t>06.06 (AM)</t>
  </si>
  <si>
    <t>06.06 (PM)</t>
  </si>
  <si>
    <t>05.06 (AM)</t>
  </si>
  <si>
    <t>07.06 (AM)
25.06 (1/2 AM)</t>
  </si>
  <si>
    <t>06.06 (Am-Pm)
07.06(AM)
09.06 (Am-Pm)
10.06 (Am-Pm)</t>
  </si>
  <si>
    <t>03.06 (AM-PM)
05.06 (PM)</t>
  </si>
  <si>
    <t>21.06.2025 (AM)</t>
  </si>
  <si>
    <t>xin ra ngoài
16.06.2025 (AM)</t>
  </si>
  <si>
    <t>THÁNG 07.2025</t>
  </si>
  <si>
    <t>09.07 (1/2 PM)
10.07 (AM-PM)
16.07 (1/2 PM)
17.07-26.07 (AM-PM)</t>
  </si>
  <si>
    <t>09.07 (1/2 PM)</t>
  </si>
  <si>
    <t>14.07 (PM)</t>
  </si>
  <si>
    <t>05.07 (1/2 AM)
09.07 (AM)
14.07 (AM)
18.07 (AM)
21.07 (AM)
23.07 (AM)
25.07 (AM)</t>
  </si>
  <si>
    <t>08.07 (PM)</t>
  </si>
  <si>
    <t>THÁNG 08.2025</t>
  </si>
  <si>
    <t>27.08 (PM)
28,29/08 (AM-PM)
30.08 (AM)</t>
  </si>
  <si>
    <t>20.08 (PM)</t>
  </si>
  <si>
    <t>09.08 (1/2 PM)
30.08 (1/2 AM)</t>
  </si>
  <si>
    <t>19.08 (AM)</t>
  </si>
  <si>
    <t>09.08 (1/2 PM)</t>
  </si>
  <si>
    <t>THÁNG 09.2025</t>
  </si>
  <si>
    <t>15.09 (AM-PM)</t>
  </si>
  <si>
    <t>06.09 (AM)</t>
  </si>
  <si>
    <t>09.09 (PM)</t>
  </si>
  <si>
    <t>THÁNG 10.2025</t>
  </si>
  <si>
    <t>THÁNG 11.2025</t>
  </si>
  <si>
    <t>THÁNG 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</si>
</sst>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  <font>
      <b/>
      <sz val="14"/>
      <color rgb="FFFF0000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0" fillId="0" borderId="0"/>
  </cellStyleXfs>
  <cellXfs count="484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/>
    </xf>
    <xf numFmtId="0" fontId="12" fillId="29" borderId="43" xfId="0" applyFont="1" applyFill="1" applyBorder="1" applyAlignment="1">
      <alignment horizontal="center" vertical="center" wrapText="1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2" fillId="5" borderId="43" xfId="0" quotePrefix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16" borderId="46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2" fillId="5" borderId="22" xfId="0" quotePrefix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4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 wrapText="1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43" xfId="0" applyFont="1" applyFill="1" applyBorder="1" applyAlignment="1">
      <alignment horizontal="center" vertical="center"/>
    </xf>
    <xf numFmtId="0" fontId="12" fillId="29" borderId="5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28" borderId="56" xfId="0" applyFont="1" applyFill="1" applyBorder="1" applyAlignment="1">
      <alignment horizontal="center" vertical="center"/>
    </xf>
    <xf numFmtId="0" fontId="12" fillId="26" borderId="49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0" fillId="0" borderId="60" xfId="0" applyBorder="1"/>
    <xf numFmtId="0" fontId="12" fillId="13" borderId="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2" fillId="26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vertical="center"/>
    </xf>
    <xf numFmtId="0" fontId="0" fillId="0" borderId="50" xfId="0" applyBorder="1"/>
    <xf numFmtId="0" fontId="12" fillId="5" borderId="46" xfId="0" quotePrefix="1" applyFont="1" applyFill="1" applyBorder="1" applyAlignment="1">
      <alignment horizontal="center" vertical="center" wrapText="1"/>
    </xf>
    <xf numFmtId="0" fontId="12" fillId="8" borderId="46" xfId="0" applyFont="1" applyFill="1" applyBorder="1" applyAlignment="1">
      <alignment horizontal="center" vertical="center"/>
    </xf>
    <xf numFmtId="0" fontId="12" fillId="10" borderId="43" xfId="0" applyFont="1" applyFill="1" applyBorder="1" applyAlignment="1">
      <alignment horizontal="center" vertical="center"/>
    </xf>
    <xf numFmtId="0" fontId="12" fillId="10" borderId="42" xfId="0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center" vertical="center"/>
    </xf>
    <xf numFmtId="0" fontId="12" fillId="21" borderId="6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/>
    </xf>
    <xf numFmtId="0" fontId="12" fillId="29" borderId="7" xfId="0" applyFont="1" applyFill="1" applyBorder="1" applyAlignment="1">
      <alignment horizontal="center" vertical="center"/>
    </xf>
    <xf numFmtId="0" fontId="12" fillId="29" borderId="7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/>
    </xf>
    <xf numFmtId="0" fontId="12" fillId="8" borderId="47" xfId="0" applyFont="1" applyFill="1" applyBorder="1" applyAlignment="1">
      <alignment horizontal="center" vertical="center"/>
    </xf>
    <xf numFmtId="0" fontId="12" fillId="21" borderId="6" xfId="0" applyFont="1" applyFill="1" applyBorder="1" applyAlignment="1">
      <alignment horizontal="center" vertical="center"/>
    </xf>
    <xf numFmtId="0" fontId="12" fillId="28" borderId="73" xfId="0" applyFont="1" applyFill="1" applyBorder="1" applyAlignment="1">
      <alignment horizontal="center" vertical="center" wrapText="1"/>
    </xf>
    <xf numFmtId="0" fontId="12" fillId="28" borderId="71" xfId="0" applyFont="1" applyFill="1" applyBorder="1" applyAlignment="1">
      <alignment horizontal="center" vertical="center"/>
    </xf>
    <xf numFmtId="0" fontId="12" fillId="21" borderId="4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F6894C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9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1"/>
    </row>
    <row r="2" spans="1:25" s="1" customFormat="1" ht="64.5" customHeight="1" x14ac:dyDescent="0.25">
      <c r="A2" s="392" t="s">
        <v>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3"/>
      <c r="O2" s="394" t="s">
        <v>2</v>
      </c>
      <c r="P2" s="395"/>
      <c r="Q2" s="395"/>
      <c r="R2" s="395"/>
      <c r="S2" s="395"/>
      <c r="T2" s="395"/>
      <c r="U2" s="395"/>
      <c r="V2" s="395"/>
      <c r="W2" s="395"/>
      <c r="X2" s="395"/>
    </row>
    <row r="3" spans="1:25" ht="19.5" x14ac:dyDescent="0.25">
      <c r="A3" s="396" t="s">
        <v>3</v>
      </c>
      <c r="B3" s="39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96" t="s">
        <v>3</v>
      </c>
      <c r="P3" s="39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79" t="s">
        <v>15</v>
      </c>
      <c r="B4" s="381" t="s">
        <v>16</v>
      </c>
      <c r="C4" s="11"/>
      <c r="D4" s="12"/>
      <c r="E4" s="11"/>
      <c r="F4" s="12"/>
      <c r="G4" s="69" t="s">
        <v>17</v>
      </c>
      <c r="H4" s="68" t="s">
        <v>18</v>
      </c>
      <c r="I4" s="69" t="s">
        <v>19</v>
      </c>
      <c r="J4" s="68" t="s">
        <v>18</v>
      </c>
      <c r="K4" s="7"/>
      <c r="L4" s="8"/>
      <c r="M4" s="7"/>
      <c r="N4" s="8"/>
      <c r="O4" s="383" t="s">
        <v>15</v>
      </c>
      <c r="P4" s="385" t="s">
        <v>16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80"/>
      <c r="B5" s="382"/>
      <c r="C5" s="7"/>
      <c r="D5" s="8"/>
      <c r="E5" s="19" t="s">
        <v>20</v>
      </c>
      <c r="F5" s="19" t="s">
        <v>21</v>
      </c>
      <c r="G5" s="7"/>
      <c r="H5" s="7"/>
      <c r="I5" s="7"/>
      <c r="J5" s="7"/>
      <c r="K5" s="7"/>
      <c r="L5" s="8"/>
      <c r="M5" s="7"/>
      <c r="N5" s="8"/>
      <c r="O5" s="384"/>
      <c r="P5" s="386"/>
      <c r="Q5" s="7"/>
      <c r="R5" s="8"/>
      <c r="S5" s="7"/>
      <c r="T5" s="8"/>
      <c r="U5" s="7"/>
      <c r="V5" s="8"/>
      <c r="W5" s="159" t="s">
        <v>22</v>
      </c>
      <c r="X5" s="160" t="s">
        <v>23</v>
      </c>
    </row>
    <row r="6" spans="1:25" s="13" customFormat="1" ht="36.75" customHeight="1" x14ac:dyDescent="0.25">
      <c r="A6" s="379" t="s">
        <v>24</v>
      </c>
      <c r="B6" s="381" t="s">
        <v>25</v>
      </c>
      <c r="C6" s="7"/>
      <c r="D6" s="8"/>
      <c r="E6" s="7"/>
      <c r="F6" s="8"/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83" t="s">
        <v>24</v>
      </c>
      <c r="P6" s="385" t="s">
        <v>25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80"/>
      <c r="B7" s="382"/>
      <c r="C7" s="19" t="s">
        <v>28</v>
      </c>
      <c r="D7" s="19" t="s">
        <v>21</v>
      </c>
      <c r="E7" s="19" t="s">
        <v>29</v>
      </c>
      <c r="F7" s="19" t="s">
        <v>21</v>
      </c>
      <c r="G7" s="7"/>
      <c r="H7" s="8"/>
      <c r="I7" s="19" t="s">
        <v>30</v>
      </c>
      <c r="J7" s="19" t="s">
        <v>31</v>
      </c>
      <c r="K7" s="7"/>
      <c r="L7" s="8"/>
      <c r="M7" s="75"/>
      <c r="N7" s="8"/>
      <c r="O7" s="384"/>
      <c r="P7" s="386"/>
      <c r="Q7" s="150" t="s">
        <v>32</v>
      </c>
      <c r="R7" s="151" t="s">
        <v>23</v>
      </c>
      <c r="S7" s="7"/>
      <c r="T7" s="8"/>
      <c r="U7" s="7"/>
      <c r="V7" s="8"/>
      <c r="W7" s="159" t="s">
        <v>33</v>
      </c>
      <c r="X7" s="160" t="s">
        <v>23</v>
      </c>
    </row>
    <row r="8" spans="1:25" s="13" customFormat="1" ht="48" customHeight="1" x14ac:dyDescent="0.25">
      <c r="A8" s="379" t="s">
        <v>34</v>
      </c>
      <c r="B8" s="381" t="s">
        <v>35</v>
      </c>
      <c r="C8" s="136" t="s">
        <v>36</v>
      </c>
      <c r="D8" s="137" t="s">
        <v>18</v>
      </c>
      <c r="E8" s="136" t="s">
        <v>37</v>
      </c>
      <c r="F8" s="137" t="s">
        <v>18</v>
      </c>
      <c r="G8" s="136" t="s">
        <v>38</v>
      </c>
      <c r="H8" s="137" t="s">
        <v>21</v>
      </c>
      <c r="I8" s="136" t="s">
        <v>39</v>
      </c>
      <c r="J8" s="137" t="s">
        <v>21</v>
      </c>
      <c r="K8" s="136" t="s">
        <v>40</v>
      </c>
      <c r="L8" s="137" t="s">
        <v>21</v>
      </c>
      <c r="M8" s="75"/>
      <c r="N8" s="8"/>
      <c r="O8" s="383" t="s">
        <v>34</v>
      </c>
      <c r="P8" s="385" t="s">
        <v>35</v>
      </c>
      <c r="Q8" s="11"/>
      <c r="R8" s="12"/>
      <c r="S8" s="7"/>
      <c r="T8" s="8"/>
      <c r="U8" s="150" t="s">
        <v>41</v>
      </c>
      <c r="V8" s="151" t="s">
        <v>23</v>
      </c>
      <c r="W8" s="73" t="s">
        <v>42</v>
      </c>
      <c r="X8" s="74" t="s">
        <v>23</v>
      </c>
    </row>
    <row r="9" spans="1:25" s="13" customFormat="1" ht="38.25" customHeight="1" x14ac:dyDescent="0.25">
      <c r="A9" s="387"/>
      <c r="B9" s="382"/>
      <c r="C9" s="7"/>
      <c r="D9" s="8"/>
      <c r="E9" s="7"/>
      <c r="F9" s="8"/>
      <c r="G9" s="7"/>
      <c r="H9" s="8"/>
      <c r="I9" s="16" t="s">
        <v>43</v>
      </c>
      <c r="J9" s="16" t="s">
        <v>31</v>
      </c>
      <c r="K9" s="16" t="s">
        <v>44</v>
      </c>
      <c r="L9" s="16" t="s">
        <v>31</v>
      </c>
      <c r="M9" s="7"/>
      <c r="N9" s="8"/>
      <c r="O9" s="388"/>
      <c r="P9" s="386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9" t="s">
        <v>45</v>
      </c>
      <c r="B10" s="381" t="s">
        <v>46</v>
      </c>
      <c r="C10" s="69" t="s">
        <v>47</v>
      </c>
      <c r="D10" s="68" t="s">
        <v>21</v>
      </c>
      <c r="E10" s="69" t="s">
        <v>48</v>
      </c>
      <c r="F10" s="68" t="s">
        <v>21</v>
      </c>
      <c r="G10" s="16" t="s">
        <v>49</v>
      </c>
      <c r="H10" s="16" t="s">
        <v>18</v>
      </c>
      <c r="I10" s="19" t="s">
        <v>50</v>
      </c>
      <c r="J10" s="19" t="s">
        <v>18</v>
      </c>
      <c r="K10" s="7" t="s">
        <v>51</v>
      </c>
      <c r="L10" s="8"/>
      <c r="M10" s="7"/>
      <c r="N10" s="8"/>
      <c r="O10" s="383" t="s">
        <v>45</v>
      </c>
      <c r="P10" s="385" t="s">
        <v>46</v>
      </c>
      <c r="Q10" s="11"/>
      <c r="R10" s="12"/>
      <c r="S10" s="11"/>
      <c r="T10" s="12"/>
      <c r="U10" s="150" t="s">
        <v>52</v>
      </c>
      <c r="V10" s="151" t="s">
        <v>23</v>
      </c>
      <c r="W10" s="150" t="s">
        <v>53</v>
      </c>
      <c r="X10" s="151" t="s">
        <v>23</v>
      </c>
      <c r="Y10" s="67"/>
    </row>
    <row r="11" spans="1:25" s="13" customFormat="1" ht="36.75" customHeight="1" x14ac:dyDescent="0.25">
      <c r="A11" s="380"/>
      <c r="B11" s="382"/>
      <c r="C11" s="7"/>
      <c r="D11" s="8"/>
      <c r="E11" s="7"/>
      <c r="F11" s="8"/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84"/>
      <c r="P11" s="386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9" t="s">
        <v>56</v>
      </c>
      <c r="B12" s="381" t="s">
        <v>57</v>
      </c>
      <c r="C12" s="7"/>
      <c r="D12" s="8"/>
      <c r="E12" s="73" t="s">
        <v>58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83" t="s">
        <v>56</v>
      </c>
      <c r="P12" s="385" t="s">
        <v>57</v>
      </c>
      <c r="Q12" s="11"/>
      <c r="R12" s="12"/>
      <c r="S12" s="7"/>
      <c r="T12" s="8"/>
      <c r="U12" s="11"/>
      <c r="V12" s="12"/>
      <c r="W12" s="159" t="s">
        <v>59</v>
      </c>
      <c r="X12" s="160" t="s">
        <v>23</v>
      </c>
    </row>
    <row r="13" spans="1:25" s="13" customFormat="1" ht="45" customHeight="1" x14ac:dyDescent="0.25">
      <c r="A13" s="380"/>
      <c r="B13" s="382"/>
      <c r="C13" s="136" t="s">
        <v>60</v>
      </c>
      <c r="D13" s="137" t="s">
        <v>21</v>
      </c>
      <c r="E13" s="136" t="s">
        <v>61</v>
      </c>
      <c r="F13" s="137" t="s">
        <v>21</v>
      </c>
      <c r="G13" s="136" t="s">
        <v>62</v>
      </c>
      <c r="H13" s="137" t="s">
        <v>31</v>
      </c>
      <c r="I13" s="136" t="s">
        <v>63</v>
      </c>
      <c r="J13" s="137" t="s">
        <v>31</v>
      </c>
      <c r="K13" s="7"/>
      <c r="L13" s="8"/>
      <c r="M13" s="7"/>
      <c r="N13" s="8"/>
      <c r="O13" s="384"/>
      <c r="P13" s="386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65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0" t="s">
        <v>65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0" t="s">
        <v>67</v>
      </c>
      <c r="Q15" s="161" t="s">
        <v>68</v>
      </c>
      <c r="R15" s="160" t="s">
        <v>23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96" t="s">
        <v>3</v>
      </c>
      <c r="B16" s="397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96" t="s">
        <v>3</v>
      </c>
      <c r="P16" s="397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79" t="s">
        <v>15</v>
      </c>
      <c r="B17" s="381" t="s">
        <v>69</v>
      </c>
      <c r="C17" s="69" t="s">
        <v>70</v>
      </c>
      <c r="D17" s="68" t="s">
        <v>21</v>
      </c>
      <c r="E17" s="69" t="s">
        <v>71</v>
      </c>
      <c r="F17" s="68" t="s">
        <v>21</v>
      </c>
      <c r="G17" s="7"/>
      <c r="H17" s="8"/>
      <c r="I17" s="7"/>
      <c r="J17" s="8"/>
      <c r="K17" s="7"/>
      <c r="L17" s="8"/>
      <c r="M17" s="7"/>
      <c r="N17" s="8"/>
      <c r="O17" s="383" t="s">
        <v>15</v>
      </c>
      <c r="P17" s="385" t="s">
        <v>69</v>
      </c>
      <c r="Q17" s="8"/>
      <c r="R17" s="8"/>
      <c r="S17" s="11"/>
      <c r="T17" s="12"/>
      <c r="U17" s="11"/>
      <c r="V17" s="12"/>
      <c r="W17" s="159" t="s">
        <v>22</v>
      </c>
      <c r="X17" s="160" t="s">
        <v>23</v>
      </c>
    </row>
    <row r="18" spans="1:33" s="13" customFormat="1" ht="46.5" customHeight="1" x14ac:dyDescent="0.25">
      <c r="A18" s="380"/>
      <c r="B18" s="382"/>
      <c r="C18" s="7"/>
      <c r="D18" s="8"/>
      <c r="E18" s="7"/>
      <c r="F18" s="8"/>
      <c r="G18" s="19" t="s">
        <v>72</v>
      </c>
      <c r="H18" s="19" t="s">
        <v>18</v>
      </c>
      <c r="I18" s="19" t="s">
        <v>73</v>
      </c>
      <c r="J18" s="20" t="s">
        <v>18</v>
      </c>
      <c r="K18" s="136" t="s">
        <v>74</v>
      </c>
      <c r="L18" s="137" t="s">
        <v>21</v>
      </c>
      <c r="M18" s="7"/>
      <c r="N18" s="8"/>
      <c r="O18" s="384"/>
      <c r="P18" s="386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9" t="s">
        <v>24</v>
      </c>
      <c r="B19" s="381" t="s">
        <v>75</v>
      </c>
      <c r="C19" s="7"/>
      <c r="D19" s="8"/>
      <c r="E19" s="7"/>
      <c r="F19" s="8"/>
      <c r="G19" s="11"/>
      <c r="H19" s="12"/>
      <c r="I19" s="69" t="s">
        <v>76</v>
      </c>
      <c r="J19" s="68" t="s">
        <v>21</v>
      </c>
      <c r="K19" s="7"/>
      <c r="L19" s="8"/>
      <c r="M19" s="7"/>
      <c r="N19" s="8"/>
      <c r="O19" s="383" t="s">
        <v>24</v>
      </c>
      <c r="P19" s="385" t="s">
        <v>75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80"/>
      <c r="B20" s="382"/>
      <c r="C20" s="136" t="s">
        <v>77</v>
      </c>
      <c r="D20" s="137" t="s">
        <v>18</v>
      </c>
      <c r="E20" s="69" t="s">
        <v>78</v>
      </c>
      <c r="F20" s="68" t="s">
        <v>18</v>
      </c>
      <c r="G20" s="73" t="s">
        <v>79</v>
      </c>
      <c r="H20" s="74" t="s">
        <v>21</v>
      </c>
      <c r="I20" s="19" t="s">
        <v>80</v>
      </c>
      <c r="J20" s="20" t="s">
        <v>31</v>
      </c>
      <c r="K20" s="19" t="s">
        <v>81</v>
      </c>
      <c r="L20" s="20" t="s">
        <v>31</v>
      </c>
      <c r="N20" s="8"/>
      <c r="O20" s="384"/>
      <c r="P20" s="386"/>
      <c r="Q20" s="7"/>
      <c r="R20" s="8"/>
      <c r="S20" s="7"/>
      <c r="T20" s="8"/>
      <c r="U20" s="7"/>
      <c r="V20" s="8"/>
      <c r="W20" s="159" t="s">
        <v>33</v>
      </c>
      <c r="X20" s="160" t="s">
        <v>23</v>
      </c>
    </row>
    <row r="21" spans="1:33" s="13" customFormat="1" ht="40.5" customHeight="1" x14ac:dyDescent="0.25">
      <c r="A21" s="379" t="s">
        <v>34</v>
      </c>
      <c r="B21" s="381" t="s">
        <v>82</v>
      </c>
      <c r="C21" s="136" t="s">
        <v>83</v>
      </c>
      <c r="D21" s="137" t="s">
        <v>18</v>
      </c>
      <c r="E21" s="7"/>
      <c r="F21" s="8"/>
      <c r="G21" s="7"/>
      <c r="H21" s="8"/>
      <c r="I21" s="69" t="s">
        <v>84</v>
      </c>
      <c r="J21" s="68" t="s">
        <v>18</v>
      </c>
      <c r="K21" s="7"/>
      <c r="L21" s="8"/>
      <c r="M21" s="7"/>
      <c r="N21" s="8"/>
      <c r="O21" s="383" t="s">
        <v>34</v>
      </c>
      <c r="P21" s="385" t="s">
        <v>82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80"/>
      <c r="B22" s="382"/>
      <c r="C22" s="7"/>
      <c r="D22" s="8"/>
      <c r="E22" s="7"/>
      <c r="F22" s="8"/>
      <c r="G22" s="136" t="s">
        <v>85</v>
      </c>
      <c r="H22" s="137" t="s">
        <v>31</v>
      </c>
      <c r="I22" s="136" t="s">
        <v>86</v>
      </c>
      <c r="J22" s="137" t="s">
        <v>31</v>
      </c>
      <c r="K22" s="7"/>
      <c r="L22" s="8"/>
      <c r="M22" s="7"/>
      <c r="N22" s="8"/>
      <c r="O22" s="384"/>
      <c r="P22" s="386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79" t="s">
        <v>45</v>
      </c>
      <c r="B23" s="381" t="s">
        <v>87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90</v>
      </c>
      <c r="J23" s="68" t="s">
        <v>18</v>
      </c>
      <c r="K23" s="136" t="s">
        <v>91</v>
      </c>
      <c r="L23" s="137" t="s">
        <v>18</v>
      </c>
      <c r="M23" s="89"/>
      <c r="N23" s="8"/>
      <c r="O23" s="383" t="s">
        <v>45</v>
      </c>
      <c r="P23" s="385" t="s">
        <v>87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80"/>
      <c r="B24" s="382"/>
      <c r="C24" s="16" t="s">
        <v>92</v>
      </c>
      <c r="D24" s="16" t="s">
        <v>21</v>
      </c>
      <c r="E24" s="19" t="s">
        <v>93</v>
      </c>
      <c r="F24" s="20" t="s">
        <v>21</v>
      </c>
      <c r="G24" s="7"/>
      <c r="H24" s="8"/>
      <c r="I24" s="7"/>
      <c r="J24" s="7"/>
      <c r="K24" s="7"/>
      <c r="L24" s="8"/>
      <c r="M24" s="7"/>
      <c r="N24" s="8"/>
      <c r="O24" s="384"/>
      <c r="P24" s="386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79" t="s">
        <v>56</v>
      </c>
      <c r="B25" s="381" t="s">
        <v>94</v>
      </c>
      <c r="C25" s="136" t="s">
        <v>95</v>
      </c>
      <c r="D25" s="137" t="s">
        <v>21</v>
      </c>
      <c r="E25" s="136" t="s">
        <v>96</v>
      </c>
      <c r="F25" s="137" t="s">
        <v>21</v>
      </c>
      <c r="G25" s="19" t="s">
        <v>97</v>
      </c>
      <c r="H25" s="20" t="s">
        <v>18</v>
      </c>
      <c r="I25" s="7"/>
      <c r="J25" s="8"/>
      <c r="K25" s="7"/>
      <c r="L25" s="8"/>
      <c r="M25" s="7" t="s">
        <v>51</v>
      </c>
      <c r="N25" s="8"/>
      <c r="O25" s="383" t="s">
        <v>56</v>
      </c>
      <c r="P25" s="385" t="s">
        <v>94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80"/>
      <c r="B26" s="382"/>
      <c r="C26" s="69" t="s">
        <v>98</v>
      </c>
      <c r="D26" s="68" t="s">
        <v>18</v>
      </c>
      <c r="E26" s="19" t="s">
        <v>99</v>
      </c>
      <c r="F26" s="20" t="s">
        <v>18</v>
      </c>
      <c r="G26" s="7"/>
      <c r="H26" s="8"/>
      <c r="I26" s="136" t="s">
        <v>100</v>
      </c>
      <c r="J26" s="137" t="s">
        <v>31</v>
      </c>
      <c r="K26" s="136" t="s">
        <v>101</v>
      </c>
      <c r="L26" s="137" t="s">
        <v>31</v>
      </c>
      <c r="M26" s="7"/>
      <c r="N26" s="8"/>
      <c r="O26" s="384"/>
      <c r="P26" s="386"/>
      <c r="Q26" s="7"/>
      <c r="R26" s="8"/>
      <c r="S26" s="7"/>
      <c r="T26" s="8"/>
      <c r="U26" s="7"/>
      <c r="V26" s="12"/>
      <c r="W26" s="159" t="s">
        <v>59</v>
      </c>
      <c r="X26" s="160" t="s">
        <v>23</v>
      </c>
    </row>
    <row r="27" spans="1:33" s="13" customFormat="1" ht="40.5" customHeight="1" x14ac:dyDescent="0.25">
      <c r="A27" s="6" t="s">
        <v>64</v>
      </c>
      <c r="B27" s="132" t="s">
        <v>102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102</v>
      </c>
      <c r="Q27" s="159" t="s">
        <v>104</v>
      </c>
      <c r="R27" s="160" t="s">
        <v>23</v>
      </c>
      <c r="S27" s="18"/>
      <c r="T27" s="12"/>
      <c r="U27" s="7"/>
      <c r="V27" s="12"/>
      <c r="W27" s="161" t="s">
        <v>105</v>
      </c>
      <c r="X27" s="160" t="s">
        <v>23</v>
      </c>
    </row>
    <row r="28" spans="1:33" s="13" customFormat="1" ht="40.5" customHeight="1" x14ac:dyDescent="0.25">
      <c r="A28" s="157" t="s">
        <v>66</v>
      </c>
      <c r="B28" s="35" t="s">
        <v>106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0" t="s">
        <v>106</v>
      </c>
      <c r="Q28" s="161" t="s">
        <v>68</v>
      </c>
      <c r="R28" s="160" t="s">
        <v>23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96" t="s">
        <v>3</v>
      </c>
      <c r="B29" s="397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96" t="s">
        <v>3</v>
      </c>
      <c r="P29" s="397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98" t="s">
        <v>15</v>
      </c>
      <c r="B30" s="381" t="s">
        <v>108</v>
      </c>
      <c r="C30" s="11"/>
      <c r="D30" s="12"/>
      <c r="E30" s="11"/>
      <c r="F30" s="12"/>
      <c r="G30" s="69" t="s">
        <v>17</v>
      </c>
      <c r="H30" s="68" t="s">
        <v>18</v>
      </c>
      <c r="I30" s="69" t="s">
        <v>19</v>
      </c>
      <c r="J30" s="68" t="s">
        <v>18</v>
      </c>
      <c r="K30" s="7"/>
      <c r="L30" s="8"/>
      <c r="M30" s="7"/>
      <c r="N30" s="8"/>
      <c r="O30" s="383" t="s">
        <v>15</v>
      </c>
      <c r="P30" s="385" t="s">
        <v>108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99"/>
      <c r="B31" s="382"/>
      <c r="C31" s="7"/>
      <c r="D31" s="7"/>
      <c r="E31" s="19" t="s">
        <v>29</v>
      </c>
      <c r="F31" s="19" t="s">
        <v>21</v>
      </c>
      <c r="G31" s="7"/>
      <c r="H31" s="8"/>
      <c r="I31" s="69" t="s">
        <v>109</v>
      </c>
      <c r="J31" s="68" t="s">
        <v>21</v>
      </c>
      <c r="K31" s="136" t="s">
        <v>40</v>
      </c>
      <c r="L31" s="137" t="s">
        <v>21</v>
      </c>
      <c r="M31" s="7"/>
      <c r="N31" s="7"/>
      <c r="O31" s="384"/>
      <c r="P31" s="386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98" t="s">
        <v>24</v>
      </c>
      <c r="B32" s="381" t="s">
        <v>110</v>
      </c>
      <c r="C32" s="7"/>
      <c r="D32" s="7"/>
      <c r="E32" s="7"/>
      <c r="F32" s="7"/>
      <c r="G32" s="136" t="s">
        <v>26</v>
      </c>
      <c r="H32" s="137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83" t="s">
        <v>24</v>
      </c>
      <c r="P32" s="385" t="s">
        <v>110</v>
      </c>
      <c r="Q32" s="150" t="s">
        <v>32</v>
      </c>
      <c r="R32" s="151" t="s">
        <v>23</v>
      </c>
      <c r="S32" s="7"/>
      <c r="T32" s="8"/>
      <c r="U32" s="60"/>
      <c r="V32" s="123"/>
      <c r="W32" s="159" t="s">
        <v>33</v>
      </c>
      <c r="X32" s="160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99"/>
      <c r="B33" s="382"/>
      <c r="C33" s="19" t="s">
        <v>28</v>
      </c>
      <c r="D33" s="19" t="s">
        <v>21</v>
      </c>
      <c r="E33" s="16" t="s">
        <v>20</v>
      </c>
      <c r="F33" s="17" t="s">
        <v>21</v>
      </c>
      <c r="G33" s="7"/>
      <c r="H33" s="8"/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88"/>
      <c r="P33" s="386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98" t="s">
        <v>34</v>
      </c>
      <c r="B34" s="381" t="s">
        <v>111</v>
      </c>
      <c r="C34" s="136" t="s">
        <v>88</v>
      </c>
      <c r="D34" s="137" t="s">
        <v>31</v>
      </c>
      <c r="E34" s="136" t="s">
        <v>112</v>
      </c>
      <c r="F34" s="137" t="s">
        <v>31</v>
      </c>
      <c r="G34" s="136" t="s">
        <v>38</v>
      </c>
      <c r="H34" s="137" t="s">
        <v>21</v>
      </c>
      <c r="I34" s="136" t="s">
        <v>39</v>
      </c>
      <c r="J34" s="137" t="s">
        <v>21</v>
      </c>
      <c r="K34" s="7"/>
      <c r="L34" s="8"/>
      <c r="M34" s="139"/>
      <c r="N34" s="139"/>
      <c r="O34" s="383" t="s">
        <v>34</v>
      </c>
      <c r="P34" s="385" t="s">
        <v>111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99"/>
      <c r="B35" s="382"/>
      <c r="C35" s="36" t="s">
        <v>114</v>
      </c>
      <c r="D35" s="32" t="s">
        <v>18</v>
      </c>
      <c r="E35" s="7"/>
      <c r="F35" s="7"/>
      <c r="G35" s="19" t="s">
        <v>49</v>
      </c>
      <c r="H35" s="19" t="s">
        <v>18</v>
      </c>
      <c r="I35" s="19" t="s">
        <v>43</v>
      </c>
      <c r="J35" s="19" t="s">
        <v>31</v>
      </c>
      <c r="K35" s="73" t="s">
        <v>115</v>
      </c>
      <c r="L35" s="74" t="s">
        <v>23</v>
      </c>
      <c r="M35" s="75"/>
      <c r="N35" s="7"/>
      <c r="O35" s="388"/>
      <c r="P35" s="386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79" t="s">
        <v>45</v>
      </c>
      <c r="B36" s="381" t="s">
        <v>116</v>
      </c>
      <c r="C36" s="69" t="s">
        <v>47</v>
      </c>
      <c r="D36" s="68" t="s">
        <v>21</v>
      </c>
      <c r="E36" s="69" t="s">
        <v>48</v>
      </c>
      <c r="F36" s="68" t="s">
        <v>21</v>
      </c>
      <c r="G36" s="136" t="s">
        <v>54</v>
      </c>
      <c r="H36" s="137" t="s">
        <v>31</v>
      </c>
      <c r="I36" s="136" t="s">
        <v>55</v>
      </c>
      <c r="J36" s="137" t="s">
        <v>31</v>
      </c>
      <c r="K36" s="7"/>
      <c r="L36" s="8"/>
      <c r="M36" s="7"/>
      <c r="N36" s="8"/>
      <c r="O36" s="383" t="s">
        <v>45</v>
      </c>
      <c r="P36" s="385" t="s">
        <v>116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87"/>
      <c r="B37" s="382"/>
      <c r="C37" s="136" t="s">
        <v>37</v>
      </c>
      <c r="D37" s="137" t="s">
        <v>18</v>
      </c>
      <c r="E37" s="69" t="s">
        <v>117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84"/>
      <c r="P37" s="386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79" t="s">
        <v>56</v>
      </c>
      <c r="B38" s="381" t="s">
        <v>118</v>
      </c>
      <c r="C38" s="7"/>
      <c r="D38" s="8"/>
      <c r="E38" s="11"/>
      <c r="F38" s="12"/>
      <c r="G38" s="7"/>
      <c r="H38" s="8"/>
      <c r="I38" s="19" t="s">
        <v>50</v>
      </c>
      <c r="J38" s="19" t="s">
        <v>18</v>
      </c>
      <c r="K38" s="93"/>
      <c r="L38" s="8"/>
      <c r="M38" s="93"/>
      <c r="N38" s="8"/>
      <c r="O38" s="383" t="s">
        <v>56</v>
      </c>
      <c r="P38" s="385" t="s">
        <v>118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80"/>
      <c r="B39" s="382"/>
      <c r="C39" s="136" t="s">
        <v>61</v>
      </c>
      <c r="D39" s="137" t="s">
        <v>21</v>
      </c>
      <c r="E39" s="7"/>
      <c r="F39" s="8"/>
      <c r="G39" s="136" t="s">
        <v>63</v>
      </c>
      <c r="H39" s="137" t="s">
        <v>31</v>
      </c>
      <c r="I39" s="136" t="s">
        <v>62</v>
      </c>
      <c r="J39" s="137" t="s">
        <v>31</v>
      </c>
      <c r="K39" s="7"/>
      <c r="L39" s="8"/>
      <c r="M39" s="152"/>
      <c r="N39" s="147"/>
      <c r="O39" s="384"/>
      <c r="P39" s="386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64</v>
      </c>
      <c r="B40" s="35" t="s">
        <v>119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119</v>
      </c>
      <c r="Q40" s="159" t="s">
        <v>120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96" t="s">
        <v>3</v>
      </c>
      <c r="B42" s="397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96" t="s">
        <v>3</v>
      </c>
      <c r="P42" s="397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79" t="s">
        <v>15</v>
      </c>
      <c r="B43" s="381" t="s">
        <v>122</v>
      </c>
      <c r="C43" s="69" t="s">
        <v>70</v>
      </c>
      <c r="D43" s="68" t="s">
        <v>21</v>
      </c>
      <c r="E43" s="69" t="s">
        <v>71</v>
      </c>
      <c r="F43" s="68" t="s">
        <v>21</v>
      </c>
      <c r="G43" s="11"/>
      <c r="H43" s="12"/>
      <c r="I43" s="11"/>
      <c r="J43" s="12"/>
      <c r="K43" s="7"/>
      <c r="L43" s="8"/>
      <c r="M43" s="8"/>
      <c r="N43" s="8"/>
      <c r="O43" s="383" t="s">
        <v>15</v>
      </c>
      <c r="P43" s="385" t="s">
        <v>122</v>
      </c>
      <c r="Q43" s="139"/>
      <c r="R43" s="139"/>
      <c r="S43" s="11"/>
      <c r="T43" s="12"/>
      <c r="U43" s="11"/>
      <c r="V43" s="12"/>
      <c r="W43" s="159" t="s">
        <v>22</v>
      </c>
      <c r="X43" s="160" t="s">
        <v>23</v>
      </c>
    </row>
    <row r="44" spans="1:33" s="13" customFormat="1" ht="40.5" customHeight="1" x14ac:dyDescent="0.25">
      <c r="A44" s="380"/>
      <c r="B44" s="382"/>
      <c r="C44" s="136" t="s">
        <v>83</v>
      </c>
      <c r="D44" s="137" t="s">
        <v>18</v>
      </c>
      <c r="E44" s="136" t="s">
        <v>77</v>
      </c>
      <c r="F44" s="137" t="s">
        <v>18</v>
      </c>
      <c r="G44" s="7"/>
      <c r="H44" s="7"/>
      <c r="I44" s="136" t="s">
        <v>85</v>
      </c>
      <c r="J44" s="137" t="s">
        <v>31</v>
      </c>
      <c r="K44" s="136" t="s">
        <v>101</v>
      </c>
      <c r="L44" s="137" t="s">
        <v>31</v>
      </c>
      <c r="M44" s="7"/>
      <c r="N44" s="8"/>
      <c r="O44" s="384"/>
      <c r="P44" s="386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79" t="s">
        <v>24</v>
      </c>
      <c r="B45" s="381" t="s">
        <v>123</v>
      </c>
      <c r="C45" s="7"/>
      <c r="D45" s="8"/>
      <c r="E45" s="69" t="s">
        <v>78</v>
      </c>
      <c r="F45" s="68" t="s">
        <v>18</v>
      </c>
      <c r="G45" s="19" t="s">
        <v>73</v>
      </c>
      <c r="H45" s="20" t="s">
        <v>18</v>
      </c>
      <c r="I45" s="69" t="s">
        <v>124</v>
      </c>
      <c r="J45" s="68" t="s">
        <v>31</v>
      </c>
      <c r="K45" s="75"/>
      <c r="L45" s="8"/>
      <c r="M45" s="7"/>
      <c r="N45" s="8"/>
      <c r="O45" s="383" t="s">
        <v>24</v>
      </c>
      <c r="P45" s="385" t="s">
        <v>123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87"/>
      <c r="B46" s="382"/>
      <c r="C46" s="7"/>
      <c r="D46" s="8"/>
      <c r="E46" s="19" t="s">
        <v>92</v>
      </c>
      <c r="F46" s="20" t="s">
        <v>21</v>
      </c>
      <c r="G46" s="11"/>
      <c r="H46" s="12"/>
      <c r="I46" s="36" t="s">
        <v>125</v>
      </c>
      <c r="J46" s="32" t="s">
        <v>21</v>
      </c>
      <c r="K46" s="136" t="s">
        <v>74</v>
      </c>
      <c r="L46" s="137" t="s">
        <v>21</v>
      </c>
      <c r="M46" s="7"/>
      <c r="N46" s="7"/>
      <c r="O46" s="388"/>
      <c r="P46" s="386"/>
      <c r="Q46" s="7"/>
      <c r="R46" s="8"/>
      <c r="S46" s="7"/>
      <c r="T46" s="8"/>
      <c r="U46" s="7"/>
      <c r="V46" s="8"/>
      <c r="W46" s="159" t="s">
        <v>33</v>
      </c>
      <c r="X46" s="160" t="s">
        <v>23</v>
      </c>
    </row>
    <row r="47" spans="1:33" s="13" customFormat="1" ht="43.5" customHeight="1" x14ac:dyDescent="0.25">
      <c r="A47" s="379" t="s">
        <v>34</v>
      </c>
      <c r="B47" s="381" t="s">
        <v>126</v>
      </c>
      <c r="C47" s="7" t="s">
        <v>127</v>
      </c>
      <c r="D47" s="8"/>
      <c r="E47" s="7" t="s">
        <v>127</v>
      </c>
      <c r="F47" s="8"/>
      <c r="G47" s="7" t="s">
        <v>127</v>
      </c>
      <c r="H47" s="12"/>
      <c r="I47" s="7" t="s">
        <v>127</v>
      </c>
      <c r="J47" s="8"/>
      <c r="K47" s="7" t="s">
        <v>127</v>
      </c>
      <c r="L47" s="8"/>
      <c r="M47" s="7"/>
      <c r="N47" s="8"/>
      <c r="O47" s="383" t="s">
        <v>34</v>
      </c>
      <c r="P47" s="385" t="s">
        <v>126</v>
      </c>
      <c r="Q47" s="7" t="s">
        <v>127</v>
      </c>
      <c r="R47" s="8"/>
      <c r="S47" s="7" t="s">
        <v>127</v>
      </c>
      <c r="T47" s="8"/>
      <c r="U47" s="7" t="s">
        <v>127</v>
      </c>
      <c r="V47" s="103"/>
      <c r="W47" s="7" t="s">
        <v>127</v>
      </c>
      <c r="X47" s="149"/>
    </row>
    <row r="48" spans="1:33" s="13" customFormat="1" ht="43.5" customHeight="1" x14ac:dyDescent="0.25">
      <c r="A48" s="387"/>
      <c r="B48" s="382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88"/>
      <c r="P48" s="386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79" t="s">
        <v>45</v>
      </c>
      <c r="B49" s="381" t="s">
        <v>128</v>
      </c>
      <c r="C49" s="7"/>
      <c r="D49" s="8"/>
      <c r="E49" s="7"/>
      <c r="F49" s="8"/>
      <c r="G49" s="7"/>
      <c r="H49" s="7"/>
      <c r="I49" s="69" t="s">
        <v>90</v>
      </c>
      <c r="J49" s="68" t="s">
        <v>18</v>
      </c>
      <c r="K49" s="16" t="s">
        <v>91</v>
      </c>
      <c r="L49" s="17" t="s">
        <v>18</v>
      </c>
      <c r="M49" s="7"/>
      <c r="O49" s="383" t="s">
        <v>45</v>
      </c>
      <c r="P49" s="385" t="s">
        <v>128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80"/>
      <c r="B50" s="382"/>
      <c r="C50" s="7"/>
      <c r="D50" s="8"/>
      <c r="E50" s="19" t="s">
        <v>129</v>
      </c>
      <c r="F50" s="20" t="s">
        <v>31</v>
      </c>
      <c r="G50" s="7"/>
      <c r="H50" s="8"/>
      <c r="I50" s="19" t="s">
        <v>80</v>
      </c>
      <c r="J50" s="20" t="s">
        <v>31</v>
      </c>
      <c r="K50" s="16" t="s">
        <v>81</v>
      </c>
      <c r="L50" s="17" t="s">
        <v>31</v>
      </c>
      <c r="M50" s="89"/>
      <c r="N50" s="8"/>
      <c r="O50" s="384"/>
      <c r="P50" s="386"/>
      <c r="Q50" s="7"/>
      <c r="R50" s="8"/>
      <c r="S50" s="7"/>
      <c r="T50" s="8"/>
      <c r="U50" s="150" t="s">
        <v>53</v>
      </c>
      <c r="V50" s="151" t="s">
        <v>23</v>
      </c>
      <c r="W50" s="73" t="s">
        <v>130</v>
      </c>
      <c r="X50" s="74" t="s">
        <v>23</v>
      </c>
    </row>
    <row r="51" spans="1:24" s="13" customFormat="1" ht="40.5" customHeight="1" x14ac:dyDescent="0.25">
      <c r="A51" s="379" t="s">
        <v>56</v>
      </c>
      <c r="B51" s="381" t="s">
        <v>131</v>
      </c>
      <c r="C51" s="136" t="s">
        <v>95</v>
      </c>
      <c r="D51" s="137" t="s">
        <v>21</v>
      </c>
      <c r="E51" s="136" t="s">
        <v>96</v>
      </c>
      <c r="F51" s="137" t="s">
        <v>21</v>
      </c>
      <c r="G51" s="136" t="s">
        <v>88</v>
      </c>
      <c r="H51" s="137" t="s">
        <v>31</v>
      </c>
      <c r="I51" s="136" t="s">
        <v>100</v>
      </c>
      <c r="J51" s="137" t="s">
        <v>31</v>
      </c>
      <c r="K51" s="136" t="s">
        <v>86</v>
      </c>
      <c r="L51" s="137" t="s">
        <v>31</v>
      </c>
      <c r="M51" s="7"/>
      <c r="N51" s="7"/>
      <c r="O51" s="383" t="s">
        <v>56</v>
      </c>
      <c r="P51" s="385" t="s">
        <v>131</v>
      </c>
      <c r="Q51" s="7"/>
      <c r="R51" s="8"/>
      <c r="S51" s="139"/>
      <c r="T51" s="139"/>
      <c r="U51" s="7"/>
      <c r="V51" s="119"/>
      <c r="W51" s="159" t="s">
        <v>59</v>
      </c>
      <c r="X51" s="160" t="s">
        <v>23</v>
      </c>
    </row>
    <row r="52" spans="1:24" s="13" customFormat="1" ht="45" customHeight="1" x14ac:dyDescent="0.25">
      <c r="A52" s="380"/>
      <c r="B52" s="382"/>
      <c r="C52" s="19" t="s">
        <v>99</v>
      </c>
      <c r="D52" s="20" t="s">
        <v>18</v>
      </c>
      <c r="E52" s="69" t="s">
        <v>132</v>
      </c>
      <c r="F52" s="68" t="s">
        <v>18</v>
      </c>
      <c r="G52" s="7"/>
      <c r="H52" s="8"/>
      <c r="I52" s="19" t="s">
        <v>72</v>
      </c>
      <c r="J52" s="19" t="s">
        <v>18</v>
      </c>
      <c r="K52" s="7"/>
      <c r="L52" s="8"/>
      <c r="M52" s="7"/>
      <c r="N52" s="8"/>
      <c r="O52" s="384"/>
      <c r="P52" s="386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133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133</v>
      </c>
      <c r="Q53" s="159" t="s">
        <v>104</v>
      </c>
      <c r="R53" s="160" t="s">
        <v>23</v>
      </c>
      <c r="S53" s="11"/>
      <c r="T53" s="8"/>
      <c r="U53" s="106"/>
      <c r="V53" s="148"/>
      <c r="W53" s="161" t="s">
        <v>105</v>
      </c>
      <c r="X53" s="160" t="s">
        <v>23</v>
      </c>
    </row>
    <row r="54" spans="1:24" s="13" customFormat="1" ht="42.75" customHeight="1" x14ac:dyDescent="0.25">
      <c r="A54" s="157" t="s">
        <v>66</v>
      </c>
      <c r="B54" s="98" t="s">
        <v>134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10" t="s">
        <v>134</v>
      </c>
      <c r="Q54" s="161" t="s">
        <v>68</v>
      </c>
      <c r="R54" s="160" t="s">
        <v>23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400">
        <f>SUM(M55:N55)</f>
        <v>14</v>
      </c>
      <c r="P55" s="400"/>
      <c r="Q55" s="72" t="s">
        <v>135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401">
        <f>SUM(M56:N56)</f>
        <v>0</v>
      </c>
      <c r="P56" s="401"/>
      <c r="Q56" s="47" t="s">
        <v>136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402">
        <f>SUM(M57:N57)</f>
        <v>18</v>
      </c>
      <c r="P57" s="402"/>
      <c r="Q57" s="48" t="s">
        <v>137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403">
        <f>SUM(M58:N58)</f>
        <v>18</v>
      </c>
      <c r="P58" s="403"/>
      <c r="Q58" s="49" t="s">
        <v>138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404">
        <f>SUM(M59:N59)</f>
        <v>20</v>
      </c>
      <c r="P59" s="404"/>
      <c r="Q59" s="41" t="s">
        <v>139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405" t="s">
        <v>142</v>
      </c>
      <c r="P60" s="405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400">
        <f>SUM(M61:N61)</f>
        <v>18</v>
      </c>
      <c r="P61" s="400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401">
        <f>SUM(M62:N62)</f>
        <v>0</v>
      </c>
      <c r="P62" s="401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402">
        <f>SUM(M63:N63)</f>
        <v>12</v>
      </c>
      <c r="P63" s="402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403">
        <f>SUM(M64:N64)</f>
        <v>20</v>
      </c>
      <c r="P64" s="403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404">
        <f>SUM(M65:N65)</f>
        <v>18</v>
      </c>
      <c r="P65" s="404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405" t="s">
        <v>142</v>
      </c>
      <c r="P66" s="405"/>
      <c r="T66" s="94"/>
    </row>
    <row r="67" spans="1:20" ht="29.25" customHeight="1" x14ac:dyDescent="0.25">
      <c r="G67" s="406"/>
      <c r="I67" s="24" t="s">
        <v>135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400">
        <f>SUM(M67:N67)</f>
        <v>18</v>
      </c>
      <c r="P67" s="400"/>
      <c r="T67" s="94"/>
    </row>
    <row r="68" spans="1:20" ht="29.25" customHeight="1" x14ac:dyDescent="0.25">
      <c r="G68" s="406"/>
      <c r="I68" s="27" t="s">
        <v>136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401">
        <f>SUM(M68:N68)</f>
        <v>0</v>
      </c>
      <c r="P68" s="401"/>
      <c r="T68" s="94"/>
    </row>
    <row r="69" spans="1:20" ht="29.25" customHeight="1" x14ac:dyDescent="0.25">
      <c r="G69" s="406"/>
      <c r="I69" s="37" t="s">
        <v>137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402">
        <f>SUM(M69:N69)</f>
        <v>10</v>
      </c>
      <c r="P69" s="402"/>
      <c r="T69" s="94"/>
    </row>
    <row r="70" spans="1:20" ht="29.25" customHeight="1" x14ac:dyDescent="0.25">
      <c r="G70" s="406"/>
      <c r="I70" s="30" t="s">
        <v>138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403">
        <f>SUM(M70:N70)</f>
        <v>18</v>
      </c>
      <c r="P70" s="403"/>
      <c r="T70" s="94"/>
    </row>
    <row r="71" spans="1:20" ht="29.25" customHeight="1" x14ac:dyDescent="0.25">
      <c r="G71" s="406"/>
      <c r="I71" s="39" t="s">
        <v>139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404">
        <f>SUM(M71:N71)</f>
        <v>20</v>
      </c>
      <c r="P71" s="404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405" t="s">
        <v>142</v>
      </c>
      <c r="P72" s="405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405" t="s">
        <v>142</v>
      </c>
      <c r="P73" s="405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400">
        <f>SUM(M74:N74)</f>
        <v>18</v>
      </c>
      <c r="P74" s="400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401">
        <f>SUM(M75:N75)</f>
        <v>0</v>
      </c>
      <c r="P75" s="401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402">
        <f>SUM(M76:N76)</f>
        <v>16</v>
      </c>
      <c r="P76" s="402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403">
        <f>SUM(M77:N77)</f>
        <v>18</v>
      </c>
      <c r="P77" s="403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404">
        <f>SUM(M78:N78)</f>
        <v>14</v>
      </c>
      <c r="P78" s="404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2A59-CA1B-438A-9862-74AA1280F88D}">
  <dimension ref="A1:AH84"/>
  <sheetViews>
    <sheetView topLeftCell="L29" zoomScale="66" zoomScaleNormal="66" workbookViewId="0">
      <selection activeCell="Q52" sqref="Q52:R52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9" t="s">
        <v>589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1"/>
    </row>
    <row r="2" spans="1:25" s="1" customFormat="1" ht="64.5" customHeight="1" x14ac:dyDescent="0.25">
      <c r="A2" s="392" t="s">
        <v>590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3"/>
      <c r="O2" s="394" t="s">
        <v>2</v>
      </c>
      <c r="P2" s="395"/>
      <c r="Q2" s="395"/>
      <c r="R2" s="395"/>
      <c r="S2" s="395"/>
      <c r="T2" s="395"/>
      <c r="U2" s="395"/>
      <c r="V2" s="395"/>
      <c r="W2" s="395"/>
      <c r="X2" s="395"/>
    </row>
    <row r="3" spans="1:25" ht="20.25" thickBot="1" x14ac:dyDescent="0.3">
      <c r="A3" s="396" t="s">
        <v>3</v>
      </c>
      <c r="B3" s="39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430" t="s">
        <v>3</v>
      </c>
      <c r="P3" s="43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79" t="s">
        <v>15</v>
      </c>
      <c r="B4" s="408" t="s">
        <v>591</v>
      </c>
      <c r="C4" s="204" t="s">
        <v>387</v>
      </c>
      <c r="D4" s="205" t="s">
        <v>18</v>
      </c>
      <c r="E4" s="136" t="s">
        <v>386</v>
      </c>
      <c r="F4" s="136" t="s">
        <v>18</v>
      </c>
      <c r="G4" s="11"/>
      <c r="H4" s="11"/>
      <c r="I4" s="305" t="s">
        <v>592</v>
      </c>
      <c r="J4" s="69" t="s">
        <v>21</v>
      </c>
      <c r="K4" s="181"/>
      <c r="L4" s="182"/>
      <c r="M4" s="7"/>
      <c r="N4" s="119"/>
      <c r="O4" s="419" t="s">
        <v>15</v>
      </c>
      <c r="P4" s="409" t="s">
        <v>591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7"/>
      <c r="B5" s="408"/>
      <c r="C5" s="11"/>
      <c r="D5" s="11"/>
      <c r="E5" s="11"/>
      <c r="F5" s="11"/>
      <c r="G5" s="196"/>
      <c r="H5" s="197"/>
      <c r="I5" s="11"/>
      <c r="J5" s="11"/>
      <c r="K5" s="11"/>
      <c r="L5" s="12"/>
      <c r="M5" s="11"/>
      <c r="N5" s="272"/>
      <c r="O5" s="423"/>
      <c r="P5" s="409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15" t="s">
        <v>24</v>
      </c>
      <c r="B6" s="417" t="s">
        <v>593</v>
      </c>
      <c r="C6" s="188" t="s">
        <v>594</v>
      </c>
      <c r="D6" s="188" t="s">
        <v>155</v>
      </c>
      <c r="E6" s="188" t="s">
        <v>298</v>
      </c>
      <c r="F6" s="188" t="s">
        <v>155</v>
      </c>
      <c r="G6" s="190"/>
      <c r="H6" s="190"/>
      <c r="I6" s="190"/>
      <c r="J6" s="190"/>
      <c r="K6" s="188" t="s">
        <v>261</v>
      </c>
      <c r="L6" s="188" t="s">
        <v>18</v>
      </c>
      <c r="M6" s="190"/>
      <c r="N6" s="253"/>
      <c r="O6" s="419" t="s">
        <v>24</v>
      </c>
      <c r="P6" s="480" t="s">
        <v>593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6"/>
      <c r="B7" s="418"/>
      <c r="C7" s="195" t="s">
        <v>530</v>
      </c>
      <c r="D7" s="198" t="s">
        <v>21</v>
      </c>
      <c r="E7" s="307" t="s">
        <v>595</v>
      </c>
      <c r="F7" s="308" t="s">
        <v>18</v>
      </c>
      <c r="G7" s="196"/>
      <c r="H7" s="197"/>
      <c r="I7" s="342" t="s">
        <v>331</v>
      </c>
      <c r="J7" s="341" t="s">
        <v>31</v>
      </c>
      <c r="K7" s="196"/>
      <c r="L7" s="197"/>
      <c r="M7" s="199"/>
      <c r="N7" s="251"/>
      <c r="O7" s="420"/>
      <c r="P7" s="481"/>
      <c r="Q7" s="282"/>
      <c r="R7" s="197"/>
      <c r="S7" s="196"/>
      <c r="T7" s="197"/>
      <c r="U7" s="200" t="s">
        <v>560</v>
      </c>
      <c r="V7" s="201" t="s">
        <v>23</v>
      </c>
      <c r="W7" s="196"/>
      <c r="X7" s="234"/>
    </row>
    <row r="8" spans="1:25" s="13" customFormat="1" ht="42" customHeight="1" thickTop="1" x14ac:dyDescent="0.25">
      <c r="A8" s="387" t="s">
        <v>34</v>
      </c>
      <c r="B8" s="408" t="s">
        <v>596</v>
      </c>
      <c r="C8" s="305" t="s">
        <v>597</v>
      </c>
      <c r="D8" s="69" t="s">
        <v>21</v>
      </c>
      <c r="E8" s="190"/>
      <c r="F8" s="11"/>
      <c r="G8" s="181"/>
      <c r="H8" s="182"/>
      <c r="I8" s="351" t="s">
        <v>417</v>
      </c>
      <c r="J8" s="352" t="s">
        <v>31</v>
      </c>
      <c r="K8" s="181"/>
      <c r="L8" s="182"/>
      <c r="M8" s="191"/>
      <c r="N8" s="148"/>
      <c r="O8" s="423" t="s">
        <v>34</v>
      </c>
      <c r="P8" s="409" t="s">
        <v>596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7"/>
      <c r="B9" s="418"/>
      <c r="C9" s="196"/>
      <c r="D9" s="197"/>
      <c r="E9" s="207"/>
      <c r="F9" s="12"/>
      <c r="G9" s="207"/>
      <c r="H9" s="12"/>
      <c r="I9" s="196"/>
      <c r="J9" s="196"/>
      <c r="K9" s="196"/>
      <c r="L9" s="197"/>
      <c r="M9" s="103"/>
      <c r="N9" s="103"/>
      <c r="O9" s="423"/>
      <c r="P9" s="409"/>
      <c r="Q9" s="284"/>
      <c r="R9" s="202"/>
      <c r="S9" s="175"/>
      <c r="T9" s="12"/>
      <c r="U9" s="11"/>
      <c r="V9" s="12"/>
      <c r="W9" s="307" t="s">
        <v>598</v>
      </c>
      <c r="X9" s="333" t="s">
        <v>545</v>
      </c>
    </row>
    <row r="10" spans="1:25" s="13" customFormat="1" ht="42" customHeight="1" thickTop="1" x14ac:dyDescent="0.25">
      <c r="A10" s="415" t="s">
        <v>45</v>
      </c>
      <c r="B10" s="417" t="s">
        <v>599</v>
      </c>
      <c r="C10" s="188" t="s">
        <v>289</v>
      </c>
      <c r="D10" s="189" t="s">
        <v>21</v>
      </c>
      <c r="E10" s="190"/>
      <c r="F10" s="190"/>
      <c r="G10" s="190"/>
      <c r="H10" s="191"/>
      <c r="I10" s="190"/>
      <c r="J10" s="104"/>
      <c r="K10" s="190"/>
      <c r="L10" s="191"/>
      <c r="M10" s="190"/>
      <c r="N10" s="253"/>
      <c r="O10" s="419" t="s">
        <v>45</v>
      </c>
      <c r="P10" s="480" t="s">
        <v>599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6"/>
      <c r="B11" s="418"/>
      <c r="C11" s="11"/>
      <c r="D11" s="196"/>
      <c r="E11" s="195" t="s">
        <v>295</v>
      </c>
      <c r="F11" s="198" t="s">
        <v>31</v>
      </c>
      <c r="G11" s="207"/>
      <c r="H11" s="196"/>
      <c r="I11" s="177" t="s">
        <v>567</v>
      </c>
      <c r="J11" s="177" t="s">
        <v>21</v>
      </c>
      <c r="K11" s="307" t="s">
        <v>600</v>
      </c>
      <c r="L11" s="308" t="s">
        <v>31</v>
      </c>
      <c r="M11" s="199"/>
      <c r="N11" s="251"/>
      <c r="O11" s="420"/>
      <c r="P11" s="481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87" t="s">
        <v>56</v>
      </c>
      <c r="B12" s="408" t="s">
        <v>601</v>
      </c>
      <c r="C12" s="280"/>
      <c r="D12" s="190"/>
      <c r="E12" s="7"/>
      <c r="F12" s="7"/>
      <c r="G12" s="188" t="s">
        <v>562</v>
      </c>
      <c r="H12" s="189" t="s">
        <v>31</v>
      </c>
      <c r="I12" s="243" t="s">
        <v>602</v>
      </c>
      <c r="J12" s="328" t="s">
        <v>31</v>
      </c>
      <c r="K12" s="239" t="s">
        <v>603</v>
      </c>
      <c r="L12" s="240" t="s">
        <v>23</v>
      </c>
      <c r="M12" s="190"/>
      <c r="N12" s="191"/>
      <c r="O12" s="423" t="s">
        <v>56</v>
      </c>
      <c r="P12" s="409" t="s">
        <v>601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87"/>
      <c r="B13" s="418"/>
      <c r="C13" s="177" t="s">
        <v>552</v>
      </c>
      <c r="D13" s="177" t="s">
        <v>18</v>
      </c>
      <c r="E13" s="195" t="s">
        <v>425</v>
      </c>
      <c r="F13" s="195" t="s">
        <v>155</v>
      </c>
      <c r="G13" s="11"/>
      <c r="H13" s="12"/>
      <c r="I13" s="11"/>
      <c r="J13" s="11"/>
      <c r="K13" s="342" t="s">
        <v>570</v>
      </c>
      <c r="L13" s="341" t="s">
        <v>21</v>
      </c>
      <c r="M13" s="245"/>
      <c r="N13" s="103"/>
      <c r="O13" s="423"/>
      <c r="P13" s="409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604</v>
      </c>
      <c r="C14" s="239" t="s">
        <v>103</v>
      </c>
      <c r="D14" s="240" t="s">
        <v>31</v>
      </c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604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5" t="s">
        <v>3</v>
      </c>
      <c r="B16" s="426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25" t="s">
        <v>3</v>
      </c>
      <c r="P16" s="427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87" t="s">
        <v>15</v>
      </c>
      <c r="B17" s="408" t="s">
        <v>605</v>
      </c>
      <c r="C17" s="190"/>
      <c r="D17" s="190"/>
      <c r="E17" s="104"/>
      <c r="F17" s="104"/>
      <c r="G17" s="305" t="s">
        <v>573</v>
      </c>
      <c r="H17" s="232" t="s">
        <v>21</v>
      </c>
      <c r="I17" s="305" t="s">
        <v>574</v>
      </c>
      <c r="J17" s="232" t="s">
        <v>21</v>
      </c>
      <c r="K17" s="183"/>
      <c r="L17" s="182"/>
      <c r="M17" s="181"/>
      <c r="N17" s="274"/>
      <c r="O17" s="423" t="s">
        <v>15</v>
      </c>
      <c r="P17" s="409" t="s">
        <v>605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87"/>
      <c r="B18" s="408"/>
      <c r="C18" s="196"/>
      <c r="D18" s="104"/>
      <c r="E18" s="11"/>
      <c r="F18" s="11"/>
      <c r="H18" s="12"/>
      <c r="I18" s="11"/>
      <c r="J18" s="12"/>
      <c r="K18" s="181"/>
      <c r="L18" s="182"/>
      <c r="M18" s="11"/>
      <c r="N18" s="103"/>
      <c r="O18" s="423"/>
      <c r="P18" s="409"/>
      <c r="Q18" s="284"/>
      <c r="R18" s="202"/>
      <c r="S18" s="200" t="s">
        <v>606</v>
      </c>
      <c r="T18" s="201" t="s">
        <v>545</v>
      </c>
      <c r="U18" s="11"/>
      <c r="V18" s="12"/>
      <c r="W18" s="196"/>
      <c r="X18" s="234"/>
    </row>
    <row r="19" spans="1:34" s="13" customFormat="1" ht="47.25" customHeight="1" thickTop="1" x14ac:dyDescent="0.25">
      <c r="A19" s="415" t="s">
        <v>24</v>
      </c>
      <c r="B19" s="417" t="s">
        <v>607</v>
      </c>
      <c r="C19" s="188" t="s">
        <v>608</v>
      </c>
      <c r="D19" s="326" t="s">
        <v>21</v>
      </c>
      <c r="E19" s="188" t="s">
        <v>442</v>
      </c>
      <c r="F19" s="189" t="s">
        <v>155</v>
      </c>
      <c r="G19" s="190"/>
      <c r="H19" s="192"/>
      <c r="I19" s="190"/>
      <c r="J19" s="191"/>
      <c r="K19" s="190"/>
      <c r="L19" s="191"/>
      <c r="M19" s="190"/>
      <c r="N19" s="253"/>
      <c r="O19" s="419" t="s">
        <v>24</v>
      </c>
      <c r="P19" s="480" t="s">
        <v>607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16"/>
      <c r="B20" s="418"/>
      <c r="C20" s="338" t="s">
        <v>542</v>
      </c>
      <c r="D20" s="320" t="s">
        <v>18</v>
      </c>
      <c r="E20" s="177" t="s">
        <v>277</v>
      </c>
      <c r="F20" s="195" t="s">
        <v>18</v>
      </c>
      <c r="G20" s="195" t="s">
        <v>80</v>
      </c>
      <c r="H20" s="195" t="s">
        <v>31</v>
      </c>
      <c r="I20" s="196"/>
      <c r="J20" s="196"/>
      <c r="K20" s="195" t="s">
        <v>438</v>
      </c>
      <c r="L20" s="195" t="s">
        <v>18</v>
      </c>
      <c r="M20" s="196"/>
      <c r="N20" s="275"/>
      <c r="O20" s="420"/>
      <c r="P20" s="481"/>
      <c r="Q20" s="282"/>
      <c r="R20" s="197"/>
      <c r="S20" s="282"/>
      <c r="T20" s="197"/>
      <c r="U20" s="200" t="s">
        <v>609</v>
      </c>
      <c r="V20" s="201" t="s">
        <v>23</v>
      </c>
      <c r="W20" s="200" t="s">
        <v>577</v>
      </c>
      <c r="X20" s="201" t="s">
        <v>23</v>
      </c>
    </row>
    <row r="21" spans="1:34" s="13" customFormat="1" ht="43.5" customHeight="1" thickTop="1" x14ac:dyDescent="0.25">
      <c r="A21" s="387" t="s">
        <v>34</v>
      </c>
      <c r="B21" s="408" t="s">
        <v>610</v>
      </c>
      <c r="C21" s="311" t="s">
        <v>401</v>
      </c>
      <c r="D21" s="311" t="s">
        <v>21</v>
      </c>
      <c r="E21" s="190"/>
      <c r="F21" s="182"/>
      <c r="G21" s="324" t="s">
        <v>611</v>
      </c>
      <c r="H21" s="325" t="s">
        <v>31</v>
      </c>
      <c r="I21" s="204" t="s">
        <v>217</v>
      </c>
      <c r="J21" s="205" t="s">
        <v>31</v>
      </c>
      <c r="K21" s="11"/>
      <c r="L21" s="182"/>
      <c r="M21" s="181"/>
      <c r="N21" s="148"/>
      <c r="O21" s="423" t="s">
        <v>34</v>
      </c>
      <c r="P21" s="409" t="s">
        <v>610</v>
      </c>
      <c r="Q21" s="106"/>
      <c r="R21" s="182"/>
      <c r="S21" s="181"/>
      <c r="T21" s="182"/>
      <c r="U21" s="181"/>
      <c r="V21" s="105"/>
      <c r="W21" s="193"/>
      <c r="X21" s="347"/>
    </row>
    <row r="22" spans="1:34" s="13" customFormat="1" ht="39.75" customHeight="1" thickBot="1" x14ac:dyDescent="0.3">
      <c r="A22" s="387"/>
      <c r="B22" s="408"/>
      <c r="C22" s="177" t="s">
        <v>97</v>
      </c>
      <c r="D22" s="177" t="s">
        <v>155</v>
      </c>
      <c r="E22" s="11"/>
      <c r="F22" s="11"/>
      <c r="G22" s="343" t="s">
        <v>612</v>
      </c>
      <c r="H22" s="355" t="s">
        <v>155</v>
      </c>
      <c r="I22" s="11"/>
      <c r="J22" s="11"/>
      <c r="K22" s="196"/>
      <c r="L22" s="12"/>
      <c r="M22" s="11"/>
      <c r="N22" s="103"/>
      <c r="O22" s="423"/>
      <c r="P22" s="409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415" t="s">
        <v>45</v>
      </c>
      <c r="B23" s="417" t="s">
        <v>613</v>
      </c>
      <c r="C23" s="305" t="s">
        <v>585</v>
      </c>
      <c r="D23" s="232" t="s">
        <v>155</v>
      </c>
      <c r="E23" s="190"/>
      <c r="F23" s="191"/>
      <c r="G23" s="190"/>
      <c r="H23" s="191"/>
      <c r="I23" s="324" t="s">
        <v>614</v>
      </c>
      <c r="J23" s="327" t="s">
        <v>31</v>
      </c>
      <c r="K23" s="188" t="s">
        <v>413</v>
      </c>
      <c r="L23" s="189" t="s">
        <v>31</v>
      </c>
      <c r="M23" s="235"/>
      <c r="N23" s="253"/>
      <c r="O23" s="419" t="s">
        <v>45</v>
      </c>
      <c r="P23" s="480" t="s">
        <v>613</v>
      </c>
      <c r="Q23" s="192"/>
      <c r="R23" s="192"/>
      <c r="S23" s="192"/>
      <c r="T23" s="193"/>
      <c r="U23" s="190"/>
      <c r="V23" s="193"/>
      <c r="W23" s="193"/>
      <c r="X23" s="347"/>
    </row>
    <row r="24" spans="1:34" s="13" customFormat="1" ht="42" customHeight="1" thickBot="1" x14ac:dyDescent="0.3">
      <c r="A24" s="416"/>
      <c r="B24" s="418"/>
      <c r="C24" s="338" t="s">
        <v>586</v>
      </c>
      <c r="D24" s="320" t="s">
        <v>18</v>
      </c>
      <c r="E24" s="315"/>
      <c r="F24" s="105"/>
      <c r="G24" s="315"/>
      <c r="H24" s="105"/>
      <c r="I24" s="203" t="s">
        <v>566</v>
      </c>
      <c r="J24" s="320" t="s">
        <v>18</v>
      </c>
      <c r="K24" s="196"/>
      <c r="L24" s="197"/>
      <c r="M24" s="196"/>
      <c r="N24" s="251"/>
      <c r="O24" s="420"/>
      <c r="P24" s="481"/>
      <c r="Q24" s="282"/>
      <c r="R24" s="197"/>
      <c r="S24" s="282"/>
      <c r="T24" s="197"/>
      <c r="U24" s="196"/>
      <c r="V24" s="197"/>
      <c r="W24" s="197"/>
      <c r="X24" s="348"/>
    </row>
    <row r="25" spans="1:34" s="13" customFormat="1" ht="44.25" customHeight="1" thickTop="1" x14ac:dyDescent="0.25">
      <c r="A25" s="387" t="s">
        <v>56</v>
      </c>
      <c r="B25" s="408" t="s">
        <v>615</v>
      </c>
      <c r="C25" s="190"/>
      <c r="D25" s="190"/>
      <c r="E25" s="340" t="s">
        <v>616</v>
      </c>
      <c r="F25" s="313" t="s">
        <v>155</v>
      </c>
      <c r="G25" s="104"/>
      <c r="H25" s="190"/>
      <c r="I25" s="324" t="s">
        <v>617</v>
      </c>
      <c r="J25" s="325" t="s">
        <v>21</v>
      </c>
      <c r="K25" s="181"/>
      <c r="L25" s="148"/>
      <c r="M25" s="190"/>
      <c r="N25" s="193"/>
      <c r="O25" s="423" t="s">
        <v>56</v>
      </c>
      <c r="P25" s="409" t="s">
        <v>615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87"/>
      <c r="B26" s="408"/>
      <c r="C26" s="181"/>
      <c r="D26" s="196"/>
      <c r="E26" s="307" t="s">
        <v>618</v>
      </c>
      <c r="F26" s="308" t="s">
        <v>18</v>
      </c>
      <c r="G26" s="11"/>
      <c r="H26" s="11"/>
      <c r="I26" s="195" t="s">
        <v>439</v>
      </c>
      <c r="J26" s="195" t="s">
        <v>31</v>
      </c>
      <c r="K26" s="11"/>
      <c r="L26" s="103"/>
      <c r="M26" s="11"/>
      <c r="N26" s="103"/>
      <c r="O26" s="423"/>
      <c r="P26" s="409"/>
      <c r="Q26" s="200" t="s">
        <v>587</v>
      </c>
      <c r="R26" s="233" t="s">
        <v>23</v>
      </c>
      <c r="S26" s="196"/>
      <c r="T26" s="197"/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619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619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25" t="s">
        <v>3</v>
      </c>
      <c r="B29" s="426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25" t="s">
        <v>3</v>
      </c>
      <c r="P29" s="427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45" customHeight="1" thickTop="1" x14ac:dyDescent="0.25">
      <c r="A30" s="407" t="s">
        <v>15</v>
      </c>
      <c r="B30" s="408" t="s">
        <v>620</v>
      </c>
      <c r="C30" s="204" t="s">
        <v>289</v>
      </c>
      <c r="D30" s="188" t="s">
        <v>21</v>
      </c>
      <c r="E30" s="104"/>
      <c r="F30" s="105"/>
      <c r="G30" s="104"/>
      <c r="H30" s="104"/>
      <c r="I30" s="305" t="s">
        <v>592</v>
      </c>
      <c r="J30" s="69" t="s">
        <v>21</v>
      </c>
      <c r="K30" s="190"/>
      <c r="L30" s="191"/>
      <c r="M30" s="181"/>
      <c r="N30" s="148"/>
      <c r="O30" s="423" t="s">
        <v>15</v>
      </c>
      <c r="P30" s="409" t="s">
        <v>620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407"/>
      <c r="B31" s="408"/>
      <c r="C31" s="11"/>
      <c r="D31" s="11"/>
      <c r="E31" s="196"/>
      <c r="F31" s="11"/>
      <c r="G31" s="196"/>
      <c r="H31" s="12"/>
      <c r="I31" s="196"/>
      <c r="J31" s="197"/>
      <c r="K31" s="196"/>
      <c r="L31" s="12"/>
      <c r="M31" s="11"/>
      <c r="N31" s="272"/>
      <c r="O31" s="423"/>
      <c r="P31" s="409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28" t="s">
        <v>24</v>
      </c>
      <c r="B32" s="417" t="s">
        <v>621</v>
      </c>
      <c r="C32" s="190"/>
      <c r="D32" s="193"/>
      <c r="E32" s="311" t="s">
        <v>622</v>
      </c>
      <c r="F32" s="311" t="s">
        <v>18</v>
      </c>
      <c r="G32" s="181"/>
      <c r="H32" s="190"/>
      <c r="I32" s="11"/>
      <c r="J32" s="11"/>
      <c r="K32" s="104"/>
      <c r="L32" s="191"/>
      <c r="M32" s="190"/>
      <c r="N32" s="253"/>
      <c r="O32" s="419" t="s">
        <v>24</v>
      </c>
      <c r="P32" s="480" t="s">
        <v>621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29"/>
      <c r="B33" s="418"/>
      <c r="C33" s="195" t="s">
        <v>530</v>
      </c>
      <c r="D33" s="198" t="s">
        <v>21</v>
      </c>
      <c r="E33" s="195" t="s">
        <v>425</v>
      </c>
      <c r="F33" s="195" t="s">
        <v>155</v>
      </c>
      <c r="G33" s="196"/>
      <c r="H33" s="197"/>
      <c r="I33" s="342" t="s">
        <v>602</v>
      </c>
      <c r="J33" s="341" t="s">
        <v>31</v>
      </c>
      <c r="K33" s="196"/>
      <c r="L33" s="12"/>
      <c r="M33" s="196"/>
      <c r="N33" s="251"/>
      <c r="O33" s="420"/>
      <c r="P33" s="481"/>
      <c r="Q33" s="282"/>
      <c r="R33" s="197"/>
      <c r="S33" s="196"/>
      <c r="T33" s="197"/>
      <c r="U33" s="200" t="s">
        <v>560</v>
      </c>
      <c r="V33" s="201" t="s">
        <v>23</v>
      </c>
      <c r="W33" s="196"/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407" t="s">
        <v>34</v>
      </c>
      <c r="B34" s="408" t="s">
        <v>623</v>
      </c>
      <c r="C34" s="324" t="s">
        <v>624</v>
      </c>
      <c r="D34" s="325" t="s">
        <v>18</v>
      </c>
      <c r="E34" s="181"/>
      <c r="F34" s="181"/>
      <c r="G34" s="190"/>
      <c r="H34" s="193"/>
      <c r="I34" s="190"/>
      <c r="J34" s="193"/>
      <c r="K34" s="104"/>
      <c r="L34" s="191"/>
      <c r="M34" s="185"/>
      <c r="N34" s="276"/>
      <c r="O34" s="423" t="s">
        <v>34</v>
      </c>
      <c r="P34" s="409" t="s">
        <v>623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407"/>
      <c r="B35" s="408"/>
      <c r="C35" s="196"/>
      <c r="D35" s="196"/>
      <c r="E35" s="196"/>
      <c r="F35" s="196"/>
      <c r="G35" s="195" t="s">
        <v>80</v>
      </c>
      <c r="H35" s="195" t="s">
        <v>21</v>
      </c>
      <c r="I35" s="195" t="s">
        <v>417</v>
      </c>
      <c r="J35" s="195" t="s">
        <v>21</v>
      </c>
      <c r="K35" s="342" t="s">
        <v>261</v>
      </c>
      <c r="L35" s="227" t="s">
        <v>18</v>
      </c>
      <c r="M35" s="199"/>
      <c r="N35" s="272"/>
      <c r="O35" s="423"/>
      <c r="P35" s="409"/>
      <c r="Q35" s="129"/>
      <c r="R35" s="12"/>
      <c r="S35" s="11"/>
      <c r="T35" s="12"/>
      <c r="U35" s="11"/>
      <c r="V35" s="11"/>
      <c r="W35" s="200" t="s">
        <v>625</v>
      </c>
      <c r="X35" s="201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39" customHeight="1" thickTop="1" x14ac:dyDescent="0.25">
      <c r="A36" s="415" t="s">
        <v>45</v>
      </c>
      <c r="B36" s="417" t="s">
        <v>626</v>
      </c>
      <c r="C36" s="305" t="s">
        <v>597</v>
      </c>
      <c r="D36" s="69" t="s">
        <v>21</v>
      </c>
      <c r="E36" s="330" t="s">
        <v>627</v>
      </c>
      <c r="F36" s="331" t="s">
        <v>18</v>
      </c>
      <c r="G36" s="190"/>
      <c r="H36" s="190"/>
      <c r="I36" s="11"/>
      <c r="J36" s="11"/>
      <c r="K36" s="104"/>
      <c r="L36" s="191"/>
      <c r="M36" s="104"/>
      <c r="N36" s="191"/>
      <c r="O36" s="419" t="s">
        <v>45</v>
      </c>
      <c r="P36" s="480" t="s">
        <v>626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39" customHeight="1" thickBot="1" x14ac:dyDescent="0.3">
      <c r="A37" s="416"/>
      <c r="B37" s="418"/>
      <c r="C37" s="11"/>
      <c r="D37" s="11"/>
      <c r="E37" s="195" t="s">
        <v>295</v>
      </c>
      <c r="F37" s="198" t="s">
        <v>155</v>
      </c>
      <c r="G37" s="196"/>
      <c r="H37" s="196"/>
      <c r="I37" s="195" t="s">
        <v>567</v>
      </c>
      <c r="J37" s="195" t="s">
        <v>21</v>
      </c>
      <c r="K37" s="237" t="s">
        <v>628</v>
      </c>
      <c r="L37" s="331" t="s">
        <v>18</v>
      </c>
      <c r="M37" s="199"/>
      <c r="N37" s="251"/>
      <c r="O37" s="420"/>
      <c r="P37" s="481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87" t="s">
        <v>56</v>
      </c>
      <c r="B38" s="408" t="s">
        <v>629</v>
      </c>
      <c r="C38" s="190"/>
      <c r="D38" s="193"/>
      <c r="E38" s="204" t="s">
        <v>298</v>
      </c>
      <c r="F38" s="188" t="s">
        <v>155</v>
      </c>
      <c r="G38" s="324" t="s">
        <v>537</v>
      </c>
      <c r="H38" s="325" t="s">
        <v>31</v>
      </c>
      <c r="I38" s="340" t="s">
        <v>331</v>
      </c>
      <c r="J38" s="188" t="s">
        <v>31</v>
      </c>
      <c r="K38" s="188" t="s">
        <v>570</v>
      </c>
      <c r="L38" s="188" t="s">
        <v>21</v>
      </c>
      <c r="M38" s="340" t="s">
        <v>331</v>
      </c>
      <c r="N38" s="188" t="s">
        <v>31</v>
      </c>
      <c r="O38" s="423" t="s">
        <v>56</v>
      </c>
      <c r="P38" s="409" t="s">
        <v>629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87"/>
      <c r="B39" s="408"/>
      <c r="C39" s="195" t="s">
        <v>312</v>
      </c>
      <c r="D39" s="195" t="s">
        <v>18</v>
      </c>
      <c r="E39" s="196"/>
      <c r="F39" s="196"/>
      <c r="H39" s="12"/>
      <c r="I39" s="177" t="s">
        <v>373</v>
      </c>
      <c r="J39" s="177" t="s">
        <v>18</v>
      </c>
      <c r="K39" s="344" t="s">
        <v>630</v>
      </c>
      <c r="L39" s="229" t="s">
        <v>23</v>
      </c>
      <c r="M39" s="246"/>
      <c r="N39" s="277"/>
      <c r="O39" s="423"/>
      <c r="P39" s="409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64</v>
      </c>
      <c r="B40" s="187" t="s">
        <v>631</v>
      </c>
      <c r="C40" s="239" t="s">
        <v>103</v>
      </c>
      <c r="D40" s="240" t="s">
        <v>31</v>
      </c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631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25" t="s">
        <v>3</v>
      </c>
      <c r="B42" s="426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25" t="s">
        <v>3</v>
      </c>
      <c r="P42" s="427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87" t="s">
        <v>15</v>
      </c>
      <c r="B43" s="408" t="s">
        <v>632</v>
      </c>
      <c r="C43" s="338" t="s">
        <v>633</v>
      </c>
      <c r="D43" s="69" t="s">
        <v>18</v>
      </c>
      <c r="E43" s="190"/>
      <c r="F43" s="104"/>
      <c r="G43" s="305" t="s">
        <v>573</v>
      </c>
      <c r="H43" s="232" t="s">
        <v>21</v>
      </c>
      <c r="I43" s="305" t="s">
        <v>574</v>
      </c>
      <c r="J43" s="232" t="s">
        <v>21</v>
      </c>
      <c r="K43" s="181"/>
      <c r="L43" s="182"/>
      <c r="M43" s="182"/>
      <c r="N43" s="148"/>
      <c r="O43" s="423" t="s">
        <v>15</v>
      </c>
      <c r="P43" s="409" t="s">
        <v>632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87"/>
      <c r="B44" s="408"/>
      <c r="C44" s="346" t="s">
        <v>634</v>
      </c>
      <c r="D44" s="355" t="s">
        <v>155</v>
      </c>
      <c r="E44" s="204" t="s">
        <v>616</v>
      </c>
      <c r="F44" s="227" t="s">
        <v>155</v>
      </c>
      <c r="G44" s="177" t="s">
        <v>439</v>
      </c>
      <c r="H44" s="178" t="s">
        <v>31</v>
      </c>
      <c r="I44" s="11"/>
      <c r="J44" s="12"/>
      <c r="K44" s="11"/>
      <c r="L44" s="12"/>
      <c r="M44" s="11"/>
      <c r="N44" s="103"/>
      <c r="O44" s="423"/>
      <c r="P44" s="409"/>
      <c r="Q44" s="129"/>
      <c r="R44" s="12"/>
      <c r="S44" s="11"/>
      <c r="T44" s="12"/>
      <c r="U44" s="11"/>
      <c r="V44" s="12"/>
      <c r="W44" s="200" t="s">
        <v>575</v>
      </c>
      <c r="X44" s="349" t="s">
        <v>545</v>
      </c>
      <c r="Y44" s="332"/>
    </row>
    <row r="45" spans="1:34" s="13" customFormat="1" ht="46.5" customHeight="1" thickTop="1" x14ac:dyDescent="0.25">
      <c r="A45" s="415" t="s">
        <v>24</v>
      </c>
      <c r="B45" s="417" t="s">
        <v>635</v>
      </c>
      <c r="C45" s="188" t="s">
        <v>608</v>
      </c>
      <c r="D45" s="350" t="s">
        <v>21</v>
      </c>
      <c r="E45" s="190"/>
      <c r="F45" s="192"/>
      <c r="G45" s="190"/>
      <c r="H45" s="191"/>
      <c r="I45" s="188" t="s">
        <v>412</v>
      </c>
      <c r="J45" s="189" t="s">
        <v>31</v>
      </c>
      <c r="K45" s="311" t="s">
        <v>583</v>
      </c>
      <c r="L45" s="311" t="s">
        <v>31</v>
      </c>
      <c r="M45" s="190"/>
      <c r="N45" s="253"/>
      <c r="O45" s="419" t="s">
        <v>24</v>
      </c>
      <c r="P45" s="480" t="s">
        <v>635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46.5" customHeight="1" thickBot="1" x14ac:dyDescent="0.3">
      <c r="A46" s="416"/>
      <c r="B46" s="418"/>
      <c r="C46" s="196"/>
      <c r="D46" s="196"/>
      <c r="E46" s="195" t="s">
        <v>277</v>
      </c>
      <c r="F46" s="195" t="s">
        <v>18</v>
      </c>
      <c r="G46" s="196"/>
      <c r="H46" s="197"/>
      <c r="I46" s="196"/>
      <c r="J46" s="197"/>
      <c r="K46" s="362"/>
      <c r="L46" s="197"/>
      <c r="M46" s="196"/>
      <c r="N46" s="275"/>
      <c r="O46" s="420"/>
      <c r="P46" s="481"/>
      <c r="Q46" s="282"/>
      <c r="R46" s="197"/>
      <c r="S46" s="196"/>
      <c r="T46" s="197"/>
      <c r="U46" s="200" t="s">
        <v>609</v>
      </c>
      <c r="V46" s="233" t="s">
        <v>23</v>
      </c>
      <c r="W46" s="200" t="s">
        <v>577</v>
      </c>
      <c r="X46" s="349" t="s">
        <v>23</v>
      </c>
      <c r="Y46" s="332"/>
    </row>
    <row r="47" spans="1:34" s="13" customFormat="1" ht="42" customHeight="1" thickTop="1" x14ac:dyDescent="0.25">
      <c r="A47" s="387" t="s">
        <v>34</v>
      </c>
      <c r="B47" s="408" t="s">
        <v>636</v>
      </c>
      <c r="C47" s="177" t="s">
        <v>80</v>
      </c>
      <c r="D47" s="178" t="s">
        <v>31</v>
      </c>
      <c r="E47" s="181"/>
      <c r="F47" s="182"/>
      <c r="G47" s="177" t="s">
        <v>409</v>
      </c>
      <c r="H47" s="177" t="s">
        <v>155</v>
      </c>
      <c r="I47" s="181"/>
      <c r="J47" s="181"/>
      <c r="K47" s="177" t="s">
        <v>438</v>
      </c>
      <c r="L47" s="178" t="s">
        <v>18</v>
      </c>
      <c r="M47" s="181"/>
      <c r="N47" s="148"/>
      <c r="O47" s="423" t="s">
        <v>34</v>
      </c>
      <c r="P47" s="409" t="s">
        <v>636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87"/>
      <c r="B48" s="408"/>
      <c r="C48" s="342" t="s">
        <v>401</v>
      </c>
      <c r="D48" s="342" t="s">
        <v>18</v>
      </c>
      <c r="E48" s="196"/>
      <c r="F48" s="196"/>
      <c r="G48" s="11"/>
      <c r="H48" s="11"/>
      <c r="I48" s="11"/>
      <c r="J48" s="12"/>
      <c r="K48" s="196"/>
      <c r="L48" s="197"/>
      <c r="M48" s="196"/>
      <c r="N48" s="103"/>
      <c r="O48" s="423"/>
      <c r="P48" s="409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15" t="s">
        <v>45</v>
      </c>
      <c r="B49" s="417" t="s">
        <v>637</v>
      </c>
      <c r="C49" s="305" t="s">
        <v>585</v>
      </c>
      <c r="D49" s="232" t="s">
        <v>155</v>
      </c>
      <c r="E49" s="190"/>
      <c r="F49" s="12"/>
      <c r="G49" s="311" t="s">
        <v>217</v>
      </c>
      <c r="H49" s="311" t="s">
        <v>18</v>
      </c>
      <c r="I49" s="188" t="s">
        <v>86</v>
      </c>
      <c r="J49" s="189" t="s">
        <v>18</v>
      </c>
      <c r="K49" s="190"/>
      <c r="L49" s="191"/>
      <c r="M49" s="190"/>
      <c r="N49" s="191"/>
      <c r="O49" s="419" t="s">
        <v>45</v>
      </c>
      <c r="P49" s="480" t="s">
        <v>637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16"/>
      <c r="B50" s="418"/>
      <c r="C50" s="338" t="s">
        <v>586</v>
      </c>
      <c r="D50" s="320" t="s">
        <v>18</v>
      </c>
      <c r="E50" s="196"/>
      <c r="F50" s="196"/>
      <c r="G50" s="196" t="s">
        <v>51</v>
      </c>
      <c r="H50" s="196"/>
      <c r="I50" s="11"/>
      <c r="J50" s="196"/>
      <c r="K50" s="196"/>
      <c r="L50" s="197"/>
      <c r="M50" s="11"/>
      <c r="N50" s="251"/>
      <c r="O50" s="420"/>
      <c r="P50" s="481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15" t="s">
        <v>56</v>
      </c>
      <c r="B51" s="408" t="s">
        <v>638</v>
      </c>
      <c r="C51" s="351" t="s">
        <v>97</v>
      </c>
      <c r="D51" s="177" t="s">
        <v>155</v>
      </c>
      <c r="E51" s="190"/>
      <c r="F51" s="190"/>
      <c r="G51" s="311" t="s">
        <v>402</v>
      </c>
      <c r="H51" s="311" t="s">
        <v>21</v>
      </c>
      <c r="I51" s="338" t="s">
        <v>639</v>
      </c>
      <c r="J51" s="69" t="s">
        <v>21</v>
      </c>
      <c r="K51" s="190"/>
      <c r="L51" s="191"/>
      <c r="M51" s="190"/>
      <c r="N51" s="280"/>
      <c r="O51" s="419" t="s">
        <v>56</v>
      </c>
      <c r="P51" s="409" t="s">
        <v>638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6"/>
      <c r="B52" s="408"/>
      <c r="C52" s="181"/>
      <c r="D52" s="196"/>
      <c r="E52" s="354" t="s">
        <v>640</v>
      </c>
      <c r="F52" s="329" t="s">
        <v>18</v>
      </c>
      <c r="G52" s="196"/>
      <c r="H52" s="196"/>
      <c r="I52" s="181"/>
      <c r="J52" s="196"/>
      <c r="K52" s="196"/>
      <c r="L52" s="197"/>
      <c r="M52" s="196"/>
      <c r="N52" s="251"/>
      <c r="O52" s="420"/>
      <c r="P52" s="409"/>
      <c r="Q52" s="307" t="s">
        <v>641</v>
      </c>
      <c r="R52" s="333" t="s">
        <v>23</v>
      </c>
      <c r="S52" s="200" t="s">
        <v>587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642</v>
      </c>
      <c r="C53" s="261"/>
      <c r="D53" s="264"/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642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405" t="s">
        <v>142</v>
      </c>
      <c r="P55" s="405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2</v>
      </c>
      <c r="M56" s="26">
        <f>2*(COUNTIF($C$4:$J$15,"TRANG")+COUNTIF($Q$4:$X$15,"TRANG")-COUNTIF(I15:L15,"TRANG"))</f>
        <v>12</v>
      </c>
      <c r="N56" s="26">
        <f>2*(COUNTIF($M$4:$N$15,"TRANG")+COUNTIF(K4:L15,"TRANG"))</f>
        <v>2</v>
      </c>
      <c r="O56" s="400">
        <f t="shared" ref="O56:O61" si="0">SUM(M56:N56)</f>
        <v>14</v>
      </c>
      <c r="P56" s="400"/>
      <c r="Q56" s="72" t="s">
        <v>135</v>
      </c>
      <c r="R56" s="26">
        <f t="shared" ref="R56:S61" si="1">M56+M63+M70+M77</f>
        <v>36</v>
      </c>
      <c r="S56" s="26">
        <f t="shared" si="1"/>
        <v>8</v>
      </c>
      <c r="T56" s="26">
        <f t="shared" ref="T56:T61" si="2">SUM(R56:S56)</f>
        <v>44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6</v>
      </c>
      <c r="L57" s="29">
        <f>2*(COUNTIF($M$4:$N$15,"UYÊN")+COUNTIF(K4:L15,"UYÊN"))</f>
        <v>0</v>
      </c>
      <c r="M57" s="29">
        <f>2*(COUNTIF($C$4:$J$15,"UYÊN")+COUNTIF($Q$4:$X$15,"UYÊN")-COUNTIF(I15:L15,"UYÊN"))</f>
        <v>6</v>
      </c>
      <c r="N57" s="29">
        <f>2*(COUNTIF($M$4:$N$15,"UYÊN")+COUNTIF(K4:L15,"UYÊN"))</f>
        <v>0</v>
      </c>
      <c r="O57" s="401">
        <f t="shared" si="0"/>
        <v>6</v>
      </c>
      <c r="P57" s="401"/>
      <c r="Q57" s="47" t="s">
        <v>136</v>
      </c>
      <c r="R57" s="29">
        <f t="shared" si="1"/>
        <v>32</v>
      </c>
      <c r="S57" s="29">
        <f t="shared" si="1"/>
        <v>0</v>
      </c>
      <c r="T57" s="29">
        <f t="shared" si="2"/>
        <v>32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402">
        <f t="shared" si="0"/>
        <v>4</v>
      </c>
      <c r="P58" s="402"/>
      <c r="Q58" s="48" t="s">
        <v>137</v>
      </c>
      <c r="R58" s="20">
        <f t="shared" si="1"/>
        <v>18</v>
      </c>
      <c r="S58" s="20">
        <f t="shared" si="1"/>
        <v>4</v>
      </c>
      <c r="T58" s="20">
        <f t="shared" si="2"/>
        <v>22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8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8</v>
      </c>
      <c r="N59" s="15">
        <f>2*(COUNTIF($M$4:$N$15,"NGUYÊN")+COUNTIF(K3:L13,"NGUYÊN"))</f>
        <v>2</v>
      </c>
      <c r="O59" s="403">
        <f t="shared" si="0"/>
        <v>10</v>
      </c>
      <c r="P59" s="403"/>
      <c r="Q59" s="49" t="s">
        <v>138</v>
      </c>
      <c r="R59" s="15">
        <f t="shared" si="1"/>
        <v>40</v>
      </c>
      <c r="S59" s="15">
        <f t="shared" si="1"/>
        <v>10</v>
      </c>
      <c r="T59" s="15">
        <f t="shared" si="2"/>
        <v>50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404">
        <f t="shared" si="0"/>
        <v>12</v>
      </c>
      <c r="P60" s="404"/>
      <c r="Q60" s="41" t="s">
        <v>139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2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2</v>
      </c>
      <c r="N61" s="174">
        <f>2*(COUNTIF($M$4:$N$15,"HIẾU")+COUNTIF(K5:L16,"HIẾU"))</f>
        <v>0</v>
      </c>
      <c r="O61" s="413">
        <f t="shared" si="0"/>
        <v>2</v>
      </c>
      <c r="P61" s="414"/>
      <c r="Q61" s="17" t="s">
        <v>383</v>
      </c>
      <c r="R61" s="17">
        <f>M61+M68+M75+M82</f>
        <v>8</v>
      </c>
      <c r="S61" s="17">
        <f t="shared" si="1"/>
        <v>0</v>
      </c>
      <c r="T61" s="17">
        <f t="shared" si="2"/>
        <v>8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405" t="s">
        <v>142</v>
      </c>
      <c r="P62" s="405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10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10</v>
      </c>
      <c r="N63" s="26">
        <f>2*(COUNTIF($M$17:$N$28,"TRANG")+COUNTIF(K17:L28,"TRANG"))</f>
        <v>2</v>
      </c>
      <c r="O63" s="400">
        <f t="shared" ref="O63:O68" si="3">SUM(M63:N63)</f>
        <v>12</v>
      </c>
      <c r="P63" s="400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401">
        <f t="shared" si="3"/>
        <v>10</v>
      </c>
      <c r="P64" s="401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0</v>
      </c>
      <c r="O65" s="402">
        <f t="shared" si="3"/>
        <v>6</v>
      </c>
      <c r="P65" s="402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10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8</v>
      </c>
      <c r="N66" s="15">
        <f>2*(COUNTIF($M$17:$N$28,"NGUYÊN")+COUNTIF(K16:L26,"NGUYÊN"))</f>
        <v>2</v>
      </c>
      <c r="O66" s="403">
        <f t="shared" si="3"/>
        <v>10</v>
      </c>
      <c r="P66" s="403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0</v>
      </c>
      <c r="M67" s="71">
        <f>2*(COUNTIF($C$17:$J$28,"DÂN")+COUNTIF($Q$17:$X$28,"DÂN")-COUNTIF(I32:L33,"DÂN"))</f>
        <v>10</v>
      </c>
      <c r="N67" s="41">
        <f>2*(COUNTIF($M$17:$N$28,"DÂN")+COUNTIF(K17:L28,"DÂN"))</f>
        <v>0</v>
      </c>
      <c r="O67" s="404">
        <f t="shared" si="3"/>
        <v>10</v>
      </c>
      <c r="P67" s="404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12">
        <f t="shared" si="3"/>
        <v>2</v>
      </c>
      <c r="P68" s="412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405" t="s">
        <v>142</v>
      </c>
      <c r="P69" s="405"/>
      <c r="T69" s="94"/>
    </row>
    <row r="70" spans="7:20" ht="29.25" customHeight="1" x14ac:dyDescent="0.25">
      <c r="G70" s="406"/>
      <c r="I70" s="24" t="s">
        <v>135</v>
      </c>
      <c r="J70" s="25"/>
      <c r="K70" s="26">
        <f>2*(COUNTIF($C$30:$J$41,"TRANG")+COUNTIF($Q$30:$X$41,"TRANG")-COUNTIF($G$41:$J$41,"TRANG"))</f>
        <v>8</v>
      </c>
      <c r="L70" s="26">
        <f>2*(COUNTIF($M$30:$N$41,"TRANG")+COUNTIF(K31:L41,"TRANG"))</f>
        <v>2</v>
      </c>
      <c r="M70" s="26">
        <f>2*(COUNTIF($C$30:$J$41,"TRANG")+COUNTIF($Q$30:$X$41,"TRANG")-COUNTIF($G$41:$J$41,"TRANG"))</f>
        <v>8</v>
      </c>
      <c r="N70" s="26">
        <f>2*(COUNTIF($M$30:$N$41,"TRANG")+COUNTIF(K31:L41,"TRANG"))</f>
        <v>2</v>
      </c>
      <c r="O70" s="400">
        <f t="shared" ref="O70:O75" si="4">SUM(M70:N70)</f>
        <v>10</v>
      </c>
      <c r="P70" s="400"/>
      <c r="T70" s="94"/>
    </row>
    <row r="71" spans="7:20" ht="29.25" customHeight="1" x14ac:dyDescent="0.25">
      <c r="G71" s="406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401">
        <f t="shared" si="4"/>
        <v>6</v>
      </c>
      <c r="P71" s="401"/>
      <c r="T71" s="94"/>
    </row>
    <row r="72" spans="7:20" ht="29.25" customHeight="1" x14ac:dyDescent="0.25">
      <c r="G72" s="406"/>
      <c r="I72" s="37" t="s">
        <v>137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402">
        <f t="shared" si="4"/>
        <v>4</v>
      </c>
      <c r="P72" s="402"/>
      <c r="T72" s="94"/>
    </row>
    <row r="73" spans="7:20" ht="29.25" customHeight="1" x14ac:dyDescent="0.25">
      <c r="G73" s="406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4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4</v>
      </c>
      <c r="O73" s="403">
        <f t="shared" si="4"/>
        <v>14</v>
      </c>
      <c r="P73" s="403"/>
      <c r="T73" s="94"/>
    </row>
    <row r="74" spans="7:20" ht="29.25" customHeight="1" x14ac:dyDescent="0.25">
      <c r="G74" s="406"/>
      <c r="I74" s="39" t="s">
        <v>139</v>
      </c>
      <c r="J74" s="40"/>
      <c r="K74" s="41">
        <f>2*(COUNTIF($C$30:$J$41,"DÂN")+COUNTIF($Q$30:$X$41,"DÂN")-COUNTIF($G$41:$J$41,"DÂN"))</f>
        <v>14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14</v>
      </c>
      <c r="N74" s="41">
        <f>2*(COUNTIF($M$30:$N$41,"DÂN")+COUNTIF(K31:L41,"DÂN"))</f>
        <v>2</v>
      </c>
      <c r="O74" s="404">
        <f t="shared" si="4"/>
        <v>16</v>
      </c>
      <c r="P74" s="404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2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2</v>
      </c>
      <c r="N75" s="17">
        <f>2*(COUNTIF($M$30:$N$41,"HIẾU")+COUNTIF(K32:L42,"HIẾU"))</f>
        <v>0</v>
      </c>
      <c r="O75" s="412">
        <f t="shared" si="4"/>
        <v>2</v>
      </c>
      <c r="P75" s="412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405" t="s">
        <v>142</v>
      </c>
      <c r="P76" s="405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6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6</v>
      </c>
      <c r="N77" s="26">
        <f>2*(COUNTIF($M$43:$N$54,"TRANG")+COUNTIF(K43:L54,"TRANG"))</f>
        <v>2</v>
      </c>
      <c r="O77" s="400">
        <f t="shared" ref="O77:O82" si="5">SUM(M77:N77)</f>
        <v>8</v>
      </c>
      <c r="P77" s="400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401">
        <f t="shared" si="5"/>
        <v>10</v>
      </c>
      <c r="P78" s="401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0</v>
      </c>
      <c r="O79" s="402">
        <f t="shared" si="5"/>
        <v>8</v>
      </c>
      <c r="P79" s="402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14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14</v>
      </c>
      <c r="N80" s="15">
        <f>2*(COUNTIF($M$43:$N$54,"NGUYÊN")+COUNTIF(K42:L52,"NGUYÊN"))</f>
        <v>2</v>
      </c>
      <c r="O80" s="403">
        <f t="shared" si="5"/>
        <v>16</v>
      </c>
      <c r="P80" s="403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404">
        <f t="shared" si="5"/>
        <v>10</v>
      </c>
      <c r="P81" s="404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12">
        <f t="shared" si="5"/>
        <v>2</v>
      </c>
      <c r="P82" s="412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70074-EAAB-493D-B804-AC1F04B9C393}">
  <dimension ref="A1:AI84"/>
  <sheetViews>
    <sheetView topLeftCell="A39" zoomScale="66" zoomScaleNormal="66" workbookViewId="0">
      <selection activeCell="G56" sqref="G56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.14062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9" t="s">
        <v>643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1"/>
    </row>
    <row r="2" spans="1:25" s="1" customFormat="1" ht="64.5" customHeight="1" x14ac:dyDescent="0.25">
      <c r="A2" s="392" t="s">
        <v>590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3"/>
      <c r="O2" s="394" t="s">
        <v>2</v>
      </c>
      <c r="P2" s="395"/>
      <c r="Q2" s="395"/>
      <c r="R2" s="395"/>
      <c r="S2" s="395"/>
      <c r="T2" s="395"/>
      <c r="U2" s="395"/>
      <c r="V2" s="395"/>
      <c r="W2" s="395"/>
      <c r="X2" s="395"/>
    </row>
    <row r="3" spans="1:25" ht="20.25" thickBot="1" x14ac:dyDescent="0.3">
      <c r="A3" s="396" t="s">
        <v>3</v>
      </c>
      <c r="B3" s="397"/>
      <c r="C3" s="3" t="s">
        <v>4</v>
      </c>
      <c r="D3" s="4" t="s">
        <v>5</v>
      </c>
      <c r="E3" s="4" t="s">
        <v>6</v>
      </c>
      <c r="F3" s="4" t="s">
        <v>5</v>
      </c>
      <c r="G3" s="358" t="s">
        <v>7</v>
      </c>
      <c r="H3" s="222" t="s">
        <v>5</v>
      </c>
      <c r="I3" s="4" t="s">
        <v>8</v>
      </c>
      <c r="J3" s="222" t="s">
        <v>5</v>
      </c>
      <c r="K3" s="223" t="s">
        <v>9</v>
      </c>
      <c r="L3" s="220" t="s">
        <v>5</v>
      </c>
      <c r="M3" s="223" t="s">
        <v>10</v>
      </c>
      <c r="N3" s="356" t="s">
        <v>5</v>
      </c>
      <c r="O3" s="430" t="s">
        <v>3</v>
      </c>
      <c r="P3" s="43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39.75" customHeight="1" thickTop="1" x14ac:dyDescent="0.25">
      <c r="A4" s="379" t="s">
        <v>15</v>
      </c>
      <c r="B4" s="408" t="s">
        <v>644</v>
      </c>
      <c r="C4" s="190"/>
      <c r="D4" s="190"/>
      <c r="E4" s="190"/>
      <c r="F4" s="190"/>
      <c r="G4" s="190"/>
      <c r="H4" s="104"/>
      <c r="I4" s="305" t="s">
        <v>592</v>
      </c>
      <c r="J4" s="203" t="s">
        <v>21</v>
      </c>
      <c r="K4" s="181"/>
      <c r="L4" s="182"/>
      <c r="M4" s="181"/>
      <c r="N4" s="194"/>
      <c r="O4" s="419" t="s">
        <v>15</v>
      </c>
      <c r="P4" s="480" t="s">
        <v>644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7"/>
      <c r="B5" s="408"/>
      <c r="C5" s="195" t="s">
        <v>530</v>
      </c>
      <c r="D5" s="198" t="s">
        <v>155</v>
      </c>
      <c r="E5" s="195" t="s">
        <v>425</v>
      </c>
      <c r="F5" s="195" t="s">
        <v>155</v>
      </c>
      <c r="G5" s="196"/>
      <c r="H5" s="197"/>
      <c r="I5" s="11"/>
      <c r="J5" s="11"/>
      <c r="K5" s="11"/>
      <c r="L5" s="12"/>
      <c r="M5" s="11"/>
      <c r="N5" s="272"/>
      <c r="O5" s="423"/>
      <c r="P5" s="481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15" t="s">
        <v>24</v>
      </c>
      <c r="B6" s="417" t="s">
        <v>645</v>
      </c>
      <c r="C6" s="188" t="s">
        <v>289</v>
      </c>
      <c r="D6" s="189" t="s">
        <v>21</v>
      </c>
      <c r="E6" s="190"/>
      <c r="F6" s="190"/>
      <c r="G6" s="190"/>
      <c r="H6" s="190"/>
      <c r="I6" s="190"/>
      <c r="J6" s="190"/>
      <c r="K6" s="192"/>
      <c r="L6" s="192"/>
      <c r="M6" s="190"/>
      <c r="N6" s="253"/>
      <c r="O6" s="419" t="s">
        <v>24</v>
      </c>
      <c r="P6" s="480" t="s">
        <v>645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6"/>
      <c r="B7" s="418"/>
      <c r="C7" s="196"/>
      <c r="D7" s="196"/>
      <c r="E7" s="307" t="s">
        <v>646</v>
      </c>
      <c r="F7" s="308" t="s">
        <v>155</v>
      </c>
      <c r="G7" s="342" t="s">
        <v>331</v>
      </c>
      <c r="H7" s="341" t="s">
        <v>155</v>
      </c>
      <c r="I7" s="196"/>
      <c r="J7" s="197"/>
      <c r="K7" s="196"/>
      <c r="L7" s="197"/>
      <c r="M7" s="199"/>
      <c r="N7" s="251"/>
      <c r="O7" s="420"/>
      <c r="P7" s="481"/>
      <c r="Q7" s="282"/>
      <c r="R7" s="197"/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387" t="s">
        <v>34</v>
      </c>
      <c r="B8" s="408" t="s">
        <v>647</v>
      </c>
      <c r="C8" s="351" t="s">
        <v>417</v>
      </c>
      <c r="D8" s="352" t="s">
        <v>18</v>
      </c>
      <c r="E8" s="190"/>
      <c r="F8" s="11"/>
      <c r="G8" s="181"/>
      <c r="H8" s="182"/>
      <c r="I8" s="190"/>
      <c r="J8" s="104"/>
      <c r="K8" s="104"/>
      <c r="L8" s="105"/>
      <c r="M8" s="191"/>
      <c r="N8" s="148"/>
      <c r="O8" s="423" t="s">
        <v>34</v>
      </c>
      <c r="P8" s="409" t="s">
        <v>647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7"/>
      <c r="B9" s="418"/>
      <c r="C9" s="196"/>
      <c r="D9" s="196"/>
      <c r="E9" s="11"/>
      <c r="F9" s="196"/>
      <c r="G9" s="207"/>
      <c r="H9" s="12"/>
      <c r="I9" s="196"/>
      <c r="J9" s="196"/>
      <c r="K9" s="342" t="s">
        <v>261</v>
      </c>
      <c r="L9" s="342" t="s">
        <v>18</v>
      </c>
      <c r="M9" s="103"/>
      <c r="N9" s="103"/>
      <c r="O9" s="423"/>
      <c r="P9" s="409"/>
      <c r="Q9" s="284"/>
      <c r="R9" s="202"/>
      <c r="S9" s="175"/>
      <c r="T9" s="12"/>
      <c r="U9" s="11"/>
      <c r="V9" s="12"/>
      <c r="W9" s="200" t="s">
        <v>625</v>
      </c>
      <c r="X9" s="201" t="s">
        <v>545</v>
      </c>
    </row>
    <row r="10" spans="1:25" s="13" customFormat="1" ht="42" customHeight="1" thickTop="1" x14ac:dyDescent="0.25">
      <c r="A10" s="415" t="s">
        <v>45</v>
      </c>
      <c r="B10" s="417" t="s">
        <v>648</v>
      </c>
      <c r="C10" s="340" t="s">
        <v>387</v>
      </c>
      <c r="D10" s="205" t="s">
        <v>18</v>
      </c>
      <c r="E10" s="188" t="s">
        <v>386</v>
      </c>
      <c r="F10" s="204" t="s">
        <v>18</v>
      </c>
      <c r="G10" s="190"/>
      <c r="H10" s="191"/>
      <c r="I10" s="190"/>
      <c r="J10" s="104"/>
      <c r="K10" s="190"/>
      <c r="L10" s="191"/>
      <c r="M10" s="190"/>
      <c r="N10" s="253"/>
      <c r="O10" s="419" t="s">
        <v>45</v>
      </c>
      <c r="P10" s="480" t="s">
        <v>648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6"/>
      <c r="B11" s="418"/>
      <c r="C11" s="320" t="s">
        <v>597</v>
      </c>
      <c r="D11" s="69" t="s">
        <v>21</v>
      </c>
      <c r="E11" s="195" t="s">
        <v>295</v>
      </c>
      <c r="F11" s="198" t="s">
        <v>155</v>
      </c>
      <c r="G11" s="207"/>
      <c r="H11" s="196"/>
      <c r="I11" s="177" t="s">
        <v>567</v>
      </c>
      <c r="J11" s="177" t="s">
        <v>21</v>
      </c>
      <c r="K11" s="195" t="s">
        <v>628</v>
      </c>
      <c r="L11" s="177" t="s">
        <v>18</v>
      </c>
      <c r="M11" s="199"/>
      <c r="N11" s="251"/>
      <c r="O11" s="420"/>
      <c r="P11" s="481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87" t="s">
        <v>56</v>
      </c>
      <c r="B12" s="408" t="s">
        <v>649</v>
      </c>
      <c r="C12" s="280"/>
      <c r="D12" s="190"/>
      <c r="E12" s="346" t="s">
        <v>650</v>
      </c>
      <c r="F12" s="327" t="s">
        <v>155</v>
      </c>
      <c r="G12" s="190"/>
      <c r="H12" s="191"/>
      <c r="I12" s="188" t="s">
        <v>562</v>
      </c>
      <c r="J12" s="189" t="s">
        <v>21</v>
      </c>
      <c r="K12" s="344" t="s">
        <v>630</v>
      </c>
      <c r="L12" s="345" t="s">
        <v>23</v>
      </c>
      <c r="M12" s="190"/>
      <c r="N12" s="191"/>
      <c r="O12" s="423" t="s">
        <v>56</v>
      </c>
      <c r="P12" s="409" t="s">
        <v>649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87"/>
      <c r="B13" s="418"/>
      <c r="C13" s="195" t="s">
        <v>312</v>
      </c>
      <c r="D13" s="195" t="s">
        <v>18</v>
      </c>
      <c r="E13" s="195" t="s">
        <v>627</v>
      </c>
      <c r="F13" s="306" t="s">
        <v>18</v>
      </c>
      <c r="G13" s="11"/>
      <c r="H13" s="12"/>
      <c r="I13" s="177" t="s">
        <v>373</v>
      </c>
      <c r="J13" s="177" t="s">
        <v>18</v>
      </c>
      <c r="K13" s="342" t="s">
        <v>570</v>
      </c>
      <c r="L13" s="341" t="s">
        <v>21</v>
      </c>
      <c r="M13" s="245"/>
      <c r="N13" s="103"/>
      <c r="O13" s="423"/>
      <c r="P13" s="409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651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651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5" t="s">
        <v>3</v>
      </c>
      <c r="B16" s="426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25" t="s">
        <v>3</v>
      </c>
      <c r="P16" s="427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5" s="13" customFormat="1" ht="48" customHeight="1" thickTop="1" x14ac:dyDescent="0.25">
      <c r="A17" s="387" t="s">
        <v>15</v>
      </c>
      <c r="B17" s="408" t="s">
        <v>652</v>
      </c>
      <c r="C17" s="338" t="s">
        <v>653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23" t="s">
        <v>15</v>
      </c>
      <c r="P17" s="409" t="s">
        <v>652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3.5" customHeight="1" thickBot="1" x14ac:dyDescent="0.3">
      <c r="A18" s="387"/>
      <c r="B18" s="408"/>
      <c r="C18" s="338" t="s">
        <v>654</v>
      </c>
      <c r="D18" s="69" t="s">
        <v>155</v>
      </c>
      <c r="E18" s="11"/>
      <c r="F18" s="11"/>
      <c r="G18" s="342" t="s">
        <v>655</v>
      </c>
      <c r="H18" s="359" t="s">
        <v>21</v>
      </c>
      <c r="I18" s="196"/>
      <c r="J18" s="197"/>
      <c r="K18" s="73" t="s">
        <v>656</v>
      </c>
      <c r="L18" s="74" t="s">
        <v>18</v>
      </c>
      <c r="M18" s="11"/>
      <c r="N18" s="103"/>
      <c r="O18" s="423"/>
      <c r="P18" s="409"/>
      <c r="Q18" s="284"/>
      <c r="R18" s="202"/>
      <c r="S18" s="196"/>
      <c r="T18" s="196"/>
      <c r="U18" s="196"/>
      <c r="V18" s="196"/>
      <c r="W18" s="200" t="s">
        <v>606</v>
      </c>
      <c r="X18" s="201" t="s">
        <v>545</v>
      </c>
    </row>
    <row r="19" spans="1:35" s="13" customFormat="1" ht="47.25" customHeight="1" thickTop="1" x14ac:dyDescent="0.25">
      <c r="A19" s="415" t="s">
        <v>24</v>
      </c>
      <c r="B19" s="417" t="s">
        <v>657</v>
      </c>
      <c r="C19" s="188" t="s">
        <v>608</v>
      </c>
      <c r="D19" s="326" t="s">
        <v>21</v>
      </c>
      <c r="E19" s="188" t="s">
        <v>442</v>
      </c>
      <c r="F19" s="189" t="s">
        <v>155</v>
      </c>
      <c r="G19" s="188" t="s">
        <v>658</v>
      </c>
      <c r="H19" s="189" t="s">
        <v>31</v>
      </c>
      <c r="I19" s="204" t="s">
        <v>217</v>
      </c>
      <c r="J19" s="205" t="s">
        <v>31</v>
      </c>
      <c r="K19" s="190"/>
      <c r="L19" s="191"/>
      <c r="M19" s="190"/>
      <c r="N19" s="253"/>
      <c r="O19" s="419" t="s">
        <v>24</v>
      </c>
      <c r="P19" s="480" t="s">
        <v>657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16"/>
      <c r="B20" s="418"/>
      <c r="C20" s="181"/>
      <c r="D20" s="196"/>
      <c r="E20" s="177" t="s">
        <v>277</v>
      </c>
      <c r="F20" s="195" t="s">
        <v>18</v>
      </c>
      <c r="G20" s="196"/>
      <c r="H20" s="196"/>
      <c r="I20" s="196"/>
      <c r="J20" s="196"/>
      <c r="K20" s="195" t="s">
        <v>438</v>
      </c>
      <c r="L20" s="195" t="s">
        <v>18</v>
      </c>
      <c r="M20" s="196"/>
      <c r="N20" s="275"/>
      <c r="O20" s="420"/>
      <c r="P20" s="481"/>
      <c r="Q20" s="282"/>
      <c r="R20" s="197"/>
      <c r="S20" s="282"/>
      <c r="T20" s="197"/>
      <c r="U20" s="196"/>
      <c r="V20" s="251"/>
      <c r="W20" s="196"/>
      <c r="X20" s="234"/>
    </row>
    <row r="21" spans="1:35" s="13" customFormat="1" ht="43.5" customHeight="1" thickTop="1" x14ac:dyDescent="0.25">
      <c r="A21" s="387" t="s">
        <v>34</v>
      </c>
      <c r="B21" s="408" t="s">
        <v>659</v>
      </c>
      <c r="C21" s="188" t="s">
        <v>401</v>
      </c>
      <c r="D21" s="189" t="s">
        <v>21</v>
      </c>
      <c r="E21" s="192"/>
      <c r="F21" s="105"/>
      <c r="G21" s="181"/>
      <c r="H21" s="182"/>
      <c r="I21" s="181"/>
      <c r="J21" s="182"/>
      <c r="K21" s="11"/>
      <c r="L21" s="182"/>
      <c r="M21" s="181"/>
      <c r="N21" s="148"/>
      <c r="O21" s="423" t="s">
        <v>34</v>
      </c>
      <c r="P21" s="409" t="s">
        <v>659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387"/>
      <c r="B22" s="408"/>
      <c r="C22" s="11"/>
      <c r="D22" s="11"/>
      <c r="E22" s="196"/>
      <c r="F22" s="197"/>
      <c r="G22" s="11"/>
      <c r="H22" s="12"/>
      <c r="I22" s="307" t="s">
        <v>660</v>
      </c>
      <c r="J22" s="308" t="s">
        <v>31</v>
      </c>
      <c r="K22" s="196"/>
      <c r="L22" s="12"/>
      <c r="M22" s="11"/>
      <c r="N22" s="103"/>
      <c r="O22" s="423"/>
      <c r="P22" s="409"/>
      <c r="Q22" s="196"/>
      <c r="R22" s="251"/>
      <c r="S22" s="11"/>
      <c r="T22" s="12"/>
      <c r="U22" s="129"/>
      <c r="V22" s="12"/>
      <c r="W22" s="200" t="s">
        <v>609</v>
      </c>
      <c r="X22" s="349" t="s">
        <v>23</v>
      </c>
    </row>
    <row r="23" spans="1:35" s="13" customFormat="1" ht="48" customHeight="1" thickTop="1" x14ac:dyDescent="0.25">
      <c r="A23" s="415" t="s">
        <v>45</v>
      </c>
      <c r="B23" s="417" t="s">
        <v>661</v>
      </c>
      <c r="C23" s="190"/>
      <c r="D23" s="192"/>
      <c r="E23" s="190"/>
      <c r="F23" s="191"/>
      <c r="G23" s="190"/>
      <c r="H23" s="191"/>
      <c r="I23" s="188" t="s">
        <v>662</v>
      </c>
      <c r="J23" s="189" t="s">
        <v>31</v>
      </c>
      <c r="K23" s="188" t="s">
        <v>413</v>
      </c>
      <c r="L23" s="189" t="s">
        <v>31</v>
      </c>
      <c r="M23" s="235"/>
      <c r="N23" s="253"/>
      <c r="O23" s="419" t="s">
        <v>45</v>
      </c>
      <c r="P23" s="480" t="s">
        <v>661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42" customHeight="1" thickBot="1" x14ac:dyDescent="0.3">
      <c r="A24" s="416"/>
      <c r="B24" s="418"/>
      <c r="C24" s="177" t="s">
        <v>97</v>
      </c>
      <c r="D24" s="177" t="s">
        <v>155</v>
      </c>
      <c r="E24" s="196"/>
      <c r="F24" s="197"/>
      <c r="G24" s="315"/>
      <c r="H24" s="105"/>
      <c r="I24" s="104"/>
      <c r="J24" s="196"/>
      <c r="K24" s="196"/>
      <c r="L24" s="197"/>
      <c r="M24" s="196"/>
      <c r="N24" s="251"/>
      <c r="O24" s="420"/>
      <c r="P24" s="481"/>
      <c r="Q24" s="282"/>
      <c r="R24" s="197"/>
      <c r="S24" s="282"/>
      <c r="T24" s="197"/>
      <c r="U24" s="196"/>
      <c r="V24" s="197"/>
      <c r="W24" s="197"/>
      <c r="X24" s="348"/>
    </row>
    <row r="25" spans="1:35" s="13" customFormat="1" ht="44.25" customHeight="1" thickTop="1" x14ac:dyDescent="0.25">
      <c r="A25" s="387" t="s">
        <v>56</v>
      </c>
      <c r="B25" s="408" t="s">
        <v>663</v>
      </c>
      <c r="C25" s="190"/>
      <c r="D25" s="190"/>
      <c r="E25" s="340" t="s">
        <v>616</v>
      </c>
      <c r="F25" s="313" t="s">
        <v>155</v>
      </c>
      <c r="G25" s="338" t="s">
        <v>664</v>
      </c>
      <c r="H25" s="305" t="s">
        <v>21</v>
      </c>
      <c r="I25" s="305" t="s">
        <v>665</v>
      </c>
      <c r="J25" s="69" t="s">
        <v>21</v>
      </c>
      <c r="K25" s="181"/>
      <c r="L25" s="148"/>
      <c r="M25" s="190"/>
      <c r="N25" s="193"/>
      <c r="O25" s="423" t="s">
        <v>56</v>
      </c>
      <c r="P25" s="409" t="s">
        <v>663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387"/>
      <c r="B26" s="408"/>
      <c r="C26" s="181"/>
      <c r="D26" s="196"/>
      <c r="E26" s="195" t="s">
        <v>640</v>
      </c>
      <c r="F26" s="195" t="s">
        <v>18</v>
      </c>
      <c r="G26" s="322" t="s">
        <v>666</v>
      </c>
      <c r="H26" s="357" t="s">
        <v>155</v>
      </c>
      <c r="I26" s="195" t="s">
        <v>439</v>
      </c>
      <c r="J26" s="195" t="s">
        <v>31</v>
      </c>
      <c r="K26" s="11"/>
      <c r="L26" s="103"/>
      <c r="M26" s="11"/>
      <c r="N26" s="103"/>
      <c r="O26" s="423"/>
      <c r="P26" s="409"/>
      <c r="Q26" s="200" t="s">
        <v>667</v>
      </c>
      <c r="R26" s="233" t="s">
        <v>23</v>
      </c>
      <c r="S26" s="200" t="s">
        <v>668</v>
      </c>
      <c r="T26" s="233" t="s">
        <v>23</v>
      </c>
      <c r="U26" s="11"/>
      <c r="V26" s="12"/>
      <c r="W26" s="11"/>
      <c r="X26" s="270"/>
    </row>
    <row r="27" spans="1:35" s="13" customFormat="1" ht="40.5" customHeight="1" thickTop="1" x14ac:dyDescent="0.25">
      <c r="A27" s="186" t="s">
        <v>64</v>
      </c>
      <c r="B27" s="213" t="s">
        <v>669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669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25" t="s">
        <v>3</v>
      </c>
      <c r="B29" s="426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25" t="s">
        <v>3</v>
      </c>
      <c r="P29" s="427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thickBot="1" x14ac:dyDescent="0.3">
      <c r="A30" s="407" t="s">
        <v>15</v>
      </c>
      <c r="B30" s="408" t="s">
        <v>670</v>
      </c>
      <c r="C30" s="181"/>
      <c r="D30" s="190"/>
      <c r="E30" s="204" t="s">
        <v>298</v>
      </c>
      <c r="F30" s="188" t="s">
        <v>155</v>
      </c>
      <c r="G30" s="104"/>
      <c r="H30" s="104"/>
      <c r="I30" s="340" t="s">
        <v>671</v>
      </c>
      <c r="J30" s="188" t="s">
        <v>31</v>
      </c>
      <c r="K30" s="190"/>
      <c r="L30" s="191"/>
      <c r="M30" s="181"/>
      <c r="N30" s="148"/>
      <c r="O30" s="423" t="s">
        <v>15</v>
      </c>
      <c r="P30" s="409" t="s">
        <v>670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Top="1" thickBot="1" x14ac:dyDescent="0.3">
      <c r="A31" s="407"/>
      <c r="B31" s="408"/>
      <c r="C31" s="11"/>
      <c r="D31" s="11"/>
      <c r="E31" s="196"/>
      <c r="F31" s="11"/>
      <c r="G31" s="196"/>
      <c r="H31" s="12"/>
      <c r="I31" s="195" t="s">
        <v>567</v>
      </c>
      <c r="J31" s="195" t="s">
        <v>21</v>
      </c>
      <c r="K31" s="344" t="s">
        <v>630</v>
      </c>
      <c r="L31" s="345" t="s">
        <v>23</v>
      </c>
      <c r="M31" s="11"/>
      <c r="N31" s="272"/>
      <c r="O31" s="423"/>
      <c r="P31" s="409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5.25" customHeight="1" thickTop="1" x14ac:dyDescent="0.25">
      <c r="A32" s="428" t="s">
        <v>24</v>
      </c>
      <c r="B32" s="417" t="s">
        <v>672</v>
      </c>
      <c r="C32" s="365" t="s">
        <v>295</v>
      </c>
      <c r="D32" s="364" t="s">
        <v>31</v>
      </c>
      <c r="E32" s="346" t="s">
        <v>673</v>
      </c>
      <c r="F32" s="325" t="s">
        <v>18</v>
      </c>
      <c r="G32" s="11"/>
      <c r="H32" s="191"/>
      <c r="I32" s="346" t="s">
        <v>674</v>
      </c>
      <c r="J32" s="327" t="s">
        <v>31</v>
      </c>
      <c r="K32" s="346" t="s">
        <v>675</v>
      </c>
      <c r="L32" s="325" t="s">
        <v>21</v>
      </c>
      <c r="M32" s="11"/>
      <c r="N32" s="191"/>
      <c r="O32" s="419" t="s">
        <v>24</v>
      </c>
      <c r="P32" s="480" t="s">
        <v>672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29"/>
      <c r="B33" s="418"/>
      <c r="C33" s="244" t="s">
        <v>530</v>
      </c>
      <c r="D33" s="363" t="s">
        <v>21</v>
      </c>
      <c r="E33" s="195" t="s">
        <v>425</v>
      </c>
      <c r="F33" s="195" t="s">
        <v>155</v>
      </c>
      <c r="G33" s="196"/>
      <c r="H33" s="197"/>
      <c r="I33" s="196"/>
      <c r="J33" s="323"/>
      <c r="K33" s="196"/>
      <c r="L33" s="197"/>
      <c r="M33" s="196"/>
      <c r="N33" s="251"/>
      <c r="O33" s="420"/>
      <c r="P33" s="481"/>
      <c r="Q33" s="307" t="s">
        <v>676</v>
      </c>
      <c r="R33" s="333" t="s">
        <v>23</v>
      </c>
      <c r="S33" s="196"/>
      <c r="T33" s="197"/>
      <c r="U33" s="196"/>
      <c r="V33" s="196"/>
      <c r="W33" s="307" t="s">
        <v>677</v>
      </c>
      <c r="X33" s="333" t="s">
        <v>545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51" customHeight="1" thickTop="1" x14ac:dyDescent="0.25">
      <c r="A34" s="407" t="s">
        <v>34</v>
      </c>
      <c r="B34" s="408" t="s">
        <v>678</v>
      </c>
      <c r="C34" s="338" t="s">
        <v>679</v>
      </c>
      <c r="D34" s="305" t="s">
        <v>21</v>
      </c>
      <c r="E34" s="181"/>
      <c r="F34" s="181"/>
      <c r="G34" s="190"/>
      <c r="H34" s="193"/>
      <c r="I34" s="190"/>
      <c r="J34" s="193"/>
      <c r="K34" s="226" t="s">
        <v>261</v>
      </c>
      <c r="L34" s="227" t="s">
        <v>18</v>
      </c>
      <c r="M34" s="185"/>
      <c r="N34" s="276"/>
      <c r="O34" s="423" t="s">
        <v>34</v>
      </c>
      <c r="P34" s="409" t="s">
        <v>678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36.75" customHeight="1" thickBot="1" x14ac:dyDescent="0.3">
      <c r="A35" s="407"/>
      <c r="B35" s="408"/>
      <c r="C35" s="195" t="s">
        <v>312</v>
      </c>
      <c r="D35" s="195" t="s">
        <v>18</v>
      </c>
      <c r="E35" s="196"/>
      <c r="F35" s="196"/>
      <c r="G35" s="196"/>
      <c r="H35" s="196"/>
      <c r="I35" s="195" t="s">
        <v>417</v>
      </c>
      <c r="J35" s="195" t="s">
        <v>31</v>
      </c>
      <c r="K35" s="195" t="s">
        <v>628</v>
      </c>
      <c r="L35" s="195" t="s">
        <v>31</v>
      </c>
      <c r="M35" s="199"/>
      <c r="N35" s="272"/>
      <c r="O35" s="423"/>
      <c r="P35" s="409"/>
      <c r="Q35" s="129"/>
      <c r="R35" s="12"/>
      <c r="S35" s="11"/>
      <c r="T35" s="12"/>
      <c r="U35" s="307" t="s">
        <v>680</v>
      </c>
      <c r="V35" s="333" t="s">
        <v>545</v>
      </c>
      <c r="W35" s="200" t="s">
        <v>625</v>
      </c>
      <c r="X35" s="201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39" customHeight="1" thickTop="1" x14ac:dyDescent="0.25">
      <c r="A36" s="415" t="s">
        <v>45</v>
      </c>
      <c r="B36" s="417" t="s">
        <v>681</v>
      </c>
      <c r="C36" s="190"/>
      <c r="D36" s="11"/>
      <c r="E36" s="318" t="s">
        <v>682</v>
      </c>
      <c r="F36" s="328" t="s">
        <v>155</v>
      </c>
      <c r="G36" s="326" t="s">
        <v>602</v>
      </c>
      <c r="H36" s="313" t="s">
        <v>31</v>
      </c>
      <c r="I36" s="104"/>
      <c r="J36" s="190"/>
      <c r="K36" s="104"/>
      <c r="L36" s="190"/>
      <c r="M36" s="104"/>
      <c r="N36" s="191"/>
      <c r="O36" s="419" t="s">
        <v>45</v>
      </c>
      <c r="P36" s="480" t="s">
        <v>681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54.75" customHeight="1" thickBot="1" x14ac:dyDescent="0.3">
      <c r="A37" s="416"/>
      <c r="B37" s="418"/>
      <c r="C37" s="177" t="s">
        <v>627</v>
      </c>
      <c r="D37" s="177" t="s">
        <v>18</v>
      </c>
      <c r="E37" s="196"/>
      <c r="F37" s="197"/>
      <c r="G37" s="196"/>
      <c r="H37" s="196"/>
      <c r="I37" s="320" t="s">
        <v>683</v>
      </c>
      <c r="J37" s="320" t="s">
        <v>21</v>
      </c>
      <c r="K37" s="196"/>
      <c r="L37" s="196"/>
      <c r="M37" s="199"/>
      <c r="N37" s="251"/>
      <c r="O37" s="420"/>
      <c r="P37" s="481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387" t="s">
        <v>56</v>
      </c>
      <c r="B38" s="408" t="s">
        <v>684</v>
      </c>
      <c r="C38" s="190"/>
      <c r="D38" s="190"/>
      <c r="E38" s="181"/>
      <c r="F38" s="190"/>
      <c r="G38" s="181"/>
      <c r="H38" s="190"/>
      <c r="I38" s="190"/>
      <c r="J38" s="190"/>
      <c r="K38" s="104"/>
      <c r="L38" s="191"/>
      <c r="M38" s="104"/>
      <c r="N38" s="190"/>
      <c r="O38" s="423" t="s">
        <v>56</v>
      </c>
      <c r="P38" s="409" t="s">
        <v>684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387"/>
      <c r="B39" s="408"/>
      <c r="C39" s="196"/>
      <c r="D39" s="196"/>
      <c r="E39" s="196"/>
      <c r="F39" s="196"/>
      <c r="G39" s="196"/>
      <c r="H39" s="196"/>
      <c r="I39" s="11"/>
      <c r="J39" s="11"/>
      <c r="K39" s="196"/>
      <c r="L39" s="182"/>
      <c r="M39" s="246"/>
      <c r="N39" s="277"/>
      <c r="O39" s="423"/>
      <c r="P39" s="409"/>
      <c r="Q39" s="129"/>
      <c r="R39" s="12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64</v>
      </c>
      <c r="B40" s="187" t="s">
        <v>685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685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25" t="s">
        <v>3</v>
      </c>
      <c r="B42" s="426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25" t="s">
        <v>3</v>
      </c>
      <c r="P42" s="427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5" s="13" customFormat="1" ht="44.25" customHeight="1" thickTop="1" x14ac:dyDescent="0.25">
      <c r="A43" s="387" t="s">
        <v>15</v>
      </c>
      <c r="B43" s="408" t="s">
        <v>686</v>
      </c>
      <c r="C43" s="338" t="s">
        <v>653</v>
      </c>
      <c r="D43" s="69" t="s">
        <v>18</v>
      </c>
      <c r="E43" s="190"/>
      <c r="F43" s="104"/>
      <c r="G43" s="190"/>
      <c r="H43" s="192"/>
      <c r="I43" s="190"/>
      <c r="J43" s="192"/>
      <c r="K43" s="181"/>
      <c r="L43" s="182"/>
      <c r="M43" s="182"/>
      <c r="N43" s="148"/>
      <c r="O43" s="423" t="s">
        <v>15</v>
      </c>
      <c r="P43" s="409" t="s">
        <v>686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387"/>
      <c r="B44" s="408"/>
      <c r="C44" s="338" t="s">
        <v>654</v>
      </c>
      <c r="D44" s="69" t="s">
        <v>155</v>
      </c>
      <c r="E44" s="196"/>
      <c r="F44" s="197"/>
      <c r="G44" s="204" t="s">
        <v>402</v>
      </c>
      <c r="H44" s="341" t="s">
        <v>21</v>
      </c>
      <c r="I44" s="11"/>
      <c r="J44" s="12"/>
      <c r="K44" s="11"/>
      <c r="L44" s="12"/>
      <c r="M44" s="11"/>
      <c r="N44" s="103"/>
      <c r="O44" s="423"/>
      <c r="P44" s="409"/>
      <c r="Q44" s="129"/>
      <c r="R44" s="12"/>
      <c r="S44" s="11"/>
      <c r="T44" s="12"/>
      <c r="U44" s="11"/>
      <c r="V44" s="12"/>
      <c r="W44" s="200" t="s">
        <v>575</v>
      </c>
      <c r="X44" s="349" t="s">
        <v>545</v>
      </c>
      <c r="Y44" s="332"/>
    </row>
    <row r="45" spans="1:35" s="13" customFormat="1" ht="46.5" customHeight="1" thickTop="1" x14ac:dyDescent="0.25">
      <c r="A45" s="415" t="s">
        <v>24</v>
      </c>
      <c r="B45" s="417" t="s">
        <v>687</v>
      </c>
      <c r="C45" s="188" t="s">
        <v>608</v>
      </c>
      <c r="D45" s="350" t="s">
        <v>21</v>
      </c>
      <c r="E45" s="311" t="s">
        <v>688</v>
      </c>
      <c r="F45" s="336" t="s">
        <v>155</v>
      </c>
      <c r="G45" s="190"/>
      <c r="H45" s="191"/>
      <c r="I45" s="188" t="s">
        <v>412</v>
      </c>
      <c r="J45" s="189" t="s">
        <v>31</v>
      </c>
      <c r="K45" s="188" t="s">
        <v>583</v>
      </c>
      <c r="L45" s="189" t="s">
        <v>31</v>
      </c>
      <c r="M45" s="190"/>
      <c r="N45" s="253"/>
      <c r="O45" s="419" t="s">
        <v>24</v>
      </c>
      <c r="P45" s="480" t="s">
        <v>687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16"/>
      <c r="B46" s="418"/>
      <c r="C46" s="196"/>
      <c r="D46" s="196"/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20"/>
      <c r="P46" s="481"/>
      <c r="Q46" s="196"/>
      <c r="R46" s="197"/>
      <c r="S46" s="196"/>
      <c r="T46" s="197"/>
      <c r="U46" s="307" t="s">
        <v>689</v>
      </c>
      <c r="V46" s="333" t="s">
        <v>23</v>
      </c>
      <c r="W46" s="200" t="s">
        <v>609</v>
      </c>
      <c r="X46" s="233" t="s">
        <v>23</v>
      </c>
      <c r="Y46" s="332"/>
    </row>
    <row r="47" spans="1:35" s="13" customFormat="1" ht="43.5" customHeight="1" thickTop="1" x14ac:dyDescent="0.25">
      <c r="A47" s="387" t="s">
        <v>34</v>
      </c>
      <c r="B47" s="408" t="s">
        <v>690</v>
      </c>
      <c r="C47" s="190"/>
      <c r="D47" s="182"/>
      <c r="E47" s="190"/>
      <c r="F47" s="105"/>
      <c r="G47" s="351" t="s">
        <v>409</v>
      </c>
      <c r="H47" s="177" t="s">
        <v>155</v>
      </c>
      <c r="I47" s="366"/>
      <c r="J47" s="367"/>
      <c r="K47" s="322" t="s">
        <v>438</v>
      </c>
      <c r="L47" s="357" t="s">
        <v>18</v>
      </c>
      <c r="M47" s="181"/>
      <c r="N47" s="148"/>
      <c r="O47" s="423" t="s">
        <v>34</v>
      </c>
      <c r="P47" s="409" t="s">
        <v>690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43.5" customHeight="1" thickBot="1" x14ac:dyDescent="0.3">
      <c r="A48" s="387"/>
      <c r="B48" s="408"/>
      <c r="C48" s="342" t="s">
        <v>401</v>
      </c>
      <c r="D48" s="342" t="s">
        <v>21</v>
      </c>
      <c r="E48" s="181"/>
      <c r="F48" s="197"/>
      <c r="G48" s="104"/>
      <c r="H48" s="196"/>
      <c r="I48" s="177" t="s">
        <v>439</v>
      </c>
      <c r="J48" s="178" t="s">
        <v>31</v>
      </c>
      <c r="K48" s="196"/>
      <c r="L48" s="197"/>
      <c r="M48" s="196"/>
      <c r="N48" s="103"/>
      <c r="O48" s="423"/>
      <c r="P48" s="409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15" t="s">
        <v>45</v>
      </c>
      <c r="B49" s="417" t="s">
        <v>691</v>
      </c>
      <c r="C49" s="190"/>
      <c r="D49" s="192"/>
      <c r="E49" s="190"/>
      <c r="F49" s="105"/>
      <c r="G49" s="188" t="s">
        <v>217</v>
      </c>
      <c r="H49" s="189" t="s">
        <v>31</v>
      </c>
      <c r="I49" s="188" t="s">
        <v>86</v>
      </c>
      <c r="J49" s="189" t="s">
        <v>31</v>
      </c>
      <c r="K49" s="190"/>
      <c r="L49" s="191"/>
      <c r="M49" s="190"/>
      <c r="N49" s="191"/>
      <c r="O49" s="419" t="s">
        <v>45</v>
      </c>
      <c r="P49" s="480" t="s">
        <v>691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16"/>
      <c r="B50" s="418"/>
      <c r="C50" s="352" t="s">
        <v>97</v>
      </c>
      <c r="D50" s="195" t="s">
        <v>155</v>
      </c>
      <c r="E50" s="195" t="s">
        <v>640</v>
      </c>
      <c r="F50" s="195" t="s">
        <v>18</v>
      </c>
      <c r="G50" s="196" t="s">
        <v>51</v>
      </c>
      <c r="H50" s="196"/>
      <c r="I50" s="11"/>
      <c r="J50" s="196"/>
      <c r="K50" s="237" t="s">
        <v>692</v>
      </c>
      <c r="L50" s="329" t="s">
        <v>18</v>
      </c>
      <c r="M50" s="11"/>
      <c r="N50" s="251"/>
      <c r="O50" s="420"/>
      <c r="P50" s="481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15" t="s">
        <v>56</v>
      </c>
      <c r="B51" s="408" t="s">
        <v>693</v>
      </c>
      <c r="C51" s="190"/>
      <c r="D51" s="105"/>
      <c r="E51" s="346" t="s">
        <v>694</v>
      </c>
      <c r="F51" s="325" t="s">
        <v>155</v>
      </c>
      <c r="G51" s="338" t="s">
        <v>664</v>
      </c>
      <c r="H51" s="69" t="s">
        <v>21</v>
      </c>
      <c r="I51" s="305" t="s">
        <v>665</v>
      </c>
      <c r="J51" s="69" t="s">
        <v>21</v>
      </c>
      <c r="K51" s="190"/>
      <c r="L51" s="191"/>
      <c r="M51" s="190"/>
      <c r="N51" s="280"/>
      <c r="O51" s="419" t="s">
        <v>56</v>
      </c>
      <c r="P51" s="409" t="s">
        <v>693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6"/>
      <c r="B52" s="408"/>
      <c r="C52" s="181"/>
      <c r="D52" s="11"/>
      <c r="E52" s="196"/>
      <c r="F52" s="196"/>
      <c r="G52" s="196"/>
      <c r="H52" s="196"/>
      <c r="I52" s="318" t="s">
        <v>695</v>
      </c>
      <c r="J52" s="32" t="s">
        <v>31</v>
      </c>
      <c r="K52" s="196"/>
      <c r="L52" s="197"/>
      <c r="M52" s="181"/>
      <c r="N52" s="8"/>
      <c r="O52" s="420"/>
      <c r="P52" s="409"/>
      <c r="Q52" s="200" t="s">
        <v>667</v>
      </c>
      <c r="R52" s="233" t="s">
        <v>23</v>
      </c>
      <c r="S52" s="200" t="s">
        <v>668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696</v>
      </c>
      <c r="C53" s="239" t="s">
        <v>103</v>
      </c>
      <c r="D53" s="240" t="s">
        <v>31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696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360" t="s">
        <v>248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B55" s="361"/>
      <c r="C55" s="361"/>
      <c r="D55" s="361"/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405" t="s">
        <v>142</v>
      </c>
      <c r="P55" s="405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0</v>
      </c>
      <c r="L56" s="26">
        <f>2*(COUNTIF($M$4:$N$15,"TRANG")+COUNTIF(K4:L15,"TRANG"))</f>
        <v>0</v>
      </c>
      <c r="M56" s="26">
        <f>2*(COUNTIF($C$4:$J$15,"TRANG")+COUNTIF($Q$4:$X$15,"TRANG")-COUNTIF(I15:L15,"TRANG"))</f>
        <v>0</v>
      </c>
      <c r="N56" s="26">
        <f>2*(COUNTIF($M$4:$N$15,"TRANG")+COUNTIF(K4:L15,"TRANG"))</f>
        <v>0</v>
      </c>
      <c r="O56" s="400">
        <f t="shared" ref="O56:O61" si="0">SUM(M56:N56)</f>
        <v>0</v>
      </c>
      <c r="P56" s="400"/>
      <c r="Q56" s="72" t="s">
        <v>135</v>
      </c>
      <c r="R56" s="26">
        <f t="shared" ref="R56:S61" si="1">M56+M63+M70+M77</f>
        <v>34</v>
      </c>
      <c r="S56" s="26">
        <f t="shared" si="1"/>
        <v>6</v>
      </c>
      <c r="T56" s="26">
        <f t="shared" ref="T56:T61" si="2">SUM(R56:S56)</f>
        <v>40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401">
        <f t="shared" si="0"/>
        <v>12</v>
      </c>
      <c r="P57" s="401"/>
      <c r="Q57" s="47" t="s">
        <v>136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0</v>
      </c>
      <c r="L58" s="20">
        <f>2*(COUNTIF($M$4:$N$15,"NHU")+COUNTIF(K4:L15,"NHU"))</f>
        <v>2</v>
      </c>
      <c r="M58" s="20">
        <f>2*(COUNTIF($C$4:$J$15,"NHU")+COUNTIF($Q$4:$X$15,"NHU")-COUNTIF(I15:L15,"NHU"))</f>
        <v>0</v>
      </c>
      <c r="N58" s="20">
        <f>2*(COUNTIF($M$4:$N$15,"NHU")+COUNTIF(K4:L15,"NHU"))</f>
        <v>2</v>
      </c>
      <c r="O58" s="402">
        <f t="shared" si="0"/>
        <v>2</v>
      </c>
      <c r="P58" s="402"/>
      <c r="Q58" s="48" t="s">
        <v>137</v>
      </c>
      <c r="R58" s="20">
        <f t="shared" si="1"/>
        <v>14</v>
      </c>
      <c r="S58" s="20">
        <f t="shared" si="1"/>
        <v>4</v>
      </c>
      <c r="T58" s="20">
        <f t="shared" si="2"/>
        <v>18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12</v>
      </c>
      <c r="L59" s="15">
        <f>2*(COUNTIF($M$4:$N$15,"NGUYÊN")+COUNTIF(K3:L13,"NGUYÊN"))</f>
        <v>4</v>
      </c>
      <c r="M59" s="15">
        <f>2*(COUNTIF($C$4:$J$15,"NGUYÊN")+COUNTIF($Q$4:$X$15,"NGUYÊN")-COUNTIF(I15:L15,"NGUYÊN"))</f>
        <v>12</v>
      </c>
      <c r="N59" s="15">
        <f>2*(COUNTIF($M$4:$N$15,"NGUYÊN")+COUNTIF(K3:L13,"NGUYÊN"))</f>
        <v>4</v>
      </c>
      <c r="O59" s="403">
        <f t="shared" si="0"/>
        <v>16</v>
      </c>
      <c r="P59" s="403"/>
      <c r="Q59" s="49" t="s">
        <v>138</v>
      </c>
      <c r="R59" s="15">
        <f t="shared" si="1"/>
        <v>36</v>
      </c>
      <c r="S59" s="15">
        <f t="shared" si="1"/>
        <v>14</v>
      </c>
      <c r="T59" s="15">
        <f t="shared" si="2"/>
        <v>50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404">
        <f t="shared" si="0"/>
        <v>12</v>
      </c>
      <c r="P60" s="404"/>
      <c r="Q60" s="41" t="s">
        <v>139</v>
      </c>
      <c r="R60" s="41">
        <f t="shared" si="1"/>
        <v>36</v>
      </c>
      <c r="S60" s="41">
        <f t="shared" si="1"/>
        <v>4</v>
      </c>
      <c r="T60" s="41">
        <f t="shared" si="2"/>
        <v>40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2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2</v>
      </c>
      <c r="N61" s="174">
        <f>2*(COUNTIF($M$4:$N$15,"HIẾU")+COUNTIF(K5:L16,"HIẾU"))</f>
        <v>0</v>
      </c>
      <c r="O61" s="413">
        <f t="shared" si="0"/>
        <v>2</v>
      </c>
      <c r="P61" s="414"/>
      <c r="Q61" s="17" t="s">
        <v>383</v>
      </c>
      <c r="R61" s="17">
        <f>M61+M68+M75+M82</f>
        <v>12</v>
      </c>
      <c r="S61" s="17">
        <f t="shared" si="1"/>
        <v>0</v>
      </c>
      <c r="T61" s="17">
        <f t="shared" si="2"/>
        <v>12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405" t="s">
        <v>142</v>
      </c>
      <c r="P62" s="405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400">
        <f t="shared" ref="O63:O68" si="3">SUM(M63:N63)</f>
        <v>14</v>
      </c>
      <c r="P63" s="400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401">
        <f t="shared" si="3"/>
        <v>10</v>
      </c>
      <c r="P64" s="401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0</v>
      </c>
      <c r="O65" s="402">
        <f t="shared" si="3"/>
        <v>4</v>
      </c>
      <c r="P65" s="402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6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12</v>
      </c>
      <c r="N66" s="15">
        <f>2*(COUNTIF($M$17:$N$28,"NGUYÊN")+COUNTIF(K16:L26,"NGUYÊN"))</f>
        <v>4</v>
      </c>
      <c r="O66" s="403">
        <f t="shared" si="3"/>
        <v>16</v>
      </c>
      <c r="P66" s="403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0</v>
      </c>
      <c r="M67" s="71">
        <f>2*(COUNTIF($C$17:$J$28,"DÂN")+COUNTIF($Q$17:$X$28,"DÂN")-COUNTIF(I32:L33,"DÂN"))</f>
        <v>8</v>
      </c>
      <c r="N67" s="41">
        <f>2*(COUNTIF($M$17:$N$28,"DÂN")+COUNTIF(K17:L28,"DÂN"))</f>
        <v>0</v>
      </c>
      <c r="O67" s="404">
        <f t="shared" si="3"/>
        <v>8</v>
      </c>
      <c r="P67" s="404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12">
        <f t="shared" si="3"/>
        <v>2</v>
      </c>
      <c r="P68" s="412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405" t="s">
        <v>142</v>
      </c>
      <c r="P69" s="405"/>
      <c r="T69" s="94"/>
    </row>
    <row r="70" spans="7:20" ht="29.25" customHeight="1" x14ac:dyDescent="0.25">
      <c r="G70" s="406"/>
      <c r="I70" s="24" t="s">
        <v>135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2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2</v>
      </c>
      <c r="O70" s="400">
        <f t="shared" ref="O70:O75" si="4">SUM(M70:N70)</f>
        <v>12</v>
      </c>
      <c r="P70" s="400"/>
      <c r="T70" s="94"/>
    </row>
    <row r="71" spans="7:20" ht="29.25" customHeight="1" x14ac:dyDescent="0.25">
      <c r="G71" s="406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401">
        <f t="shared" si="4"/>
        <v>6</v>
      </c>
      <c r="P71" s="401"/>
      <c r="T71" s="94"/>
    </row>
    <row r="72" spans="7:20" ht="29.25" customHeight="1" x14ac:dyDescent="0.25">
      <c r="G72" s="406"/>
      <c r="I72" s="37" t="s">
        <v>137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402">
        <f t="shared" si="4"/>
        <v>4</v>
      </c>
      <c r="P72" s="402"/>
      <c r="T72" s="94"/>
    </row>
    <row r="73" spans="7:20" ht="29.25" customHeight="1" x14ac:dyDescent="0.25">
      <c r="G73" s="406"/>
      <c r="I73" s="30" t="s">
        <v>138</v>
      </c>
      <c r="J73" s="31"/>
      <c r="K73" s="15">
        <f>2*(COUNTIF($C$30:$J$41,"NGUYÊN")+COUNTIF($Q$30:$X$41,"NGUYÊN")-COUNTIF($G$41:$J$41,"NGUYÊN"))</f>
        <v>6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6</v>
      </c>
      <c r="N73" s="15">
        <f>2*(COUNTIF($M$30:$N$41,"NGUYÊN")+COUNTIF(K29:L39,"NGUYÊN"))</f>
        <v>2</v>
      </c>
      <c r="O73" s="403">
        <f t="shared" si="4"/>
        <v>8</v>
      </c>
      <c r="P73" s="403"/>
      <c r="T73" s="94"/>
    </row>
    <row r="74" spans="7:20" ht="29.25" customHeight="1" x14ac:dyDescent="0.25">
      <c r="G74" s="406"/>
      <c r="I74" s="39" t="s">
        <v>139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2</v>
      </c>
      <c r="M74" s="41">
        <f>2*(COUNTIF($C$30:$J$41,"DÂN")+COUNTIF($Q$30:$X$41,"DÂN")-COUNTIF($G$41:$J$41,"DÂN"))</f>
        <v>8</v>
      </c>
      <c r="N74" s="41">
        <f>2*(COUNTIF($M$30:$N$41,"DÂN")+COUNTIF(K31:L41,"DÂN"))</f>
        <v>2</v>
      </c>
      <c r="O74" s="404">
        <f t="shared" si="4"/>
        <v>10</v>
      </c>
      <c r="P74" s="404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6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6</v>
      </c>
      <c r="N75" s="17">
        <f>2*(COUNTIF($M$30:$N$41,"HIẾU")+COUNTIF(K32:L42,"HIẾU"))</f>
        <v>0</v>
      </c>
      <c r="O75" s="412">
        <f t="shared" si="4"/>
        <v>6</v>
      </c>
      <c r="P75" s="412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405" t="s">
        <v>142</v>
      </c>
      <c r="P76" s="405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12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12</v>
      </c>
      <c r="N77" s="26">
        <f>2*(COUNTIF($M$43:$N$54,"TRANG")+COUNTIF(K43:L54,"TRANG"))</f>
        <v>2</v>
      </c>
      <c r="O77" s="400">
        <f t="shared" ref="O77:O82" si="5">SUM(M77:N77)</f>
        <v>14</v>
      </c>
      <c r="P77" s="400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401">
        <f t="shared" si="5"/>
        <v>10</v>
      </c>
      <c r="P78" s="401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0</v>
      </c>
      <c r="O79" s="402">
        <f t="shared" si="5"/>
        <v>8</v>
      </c>
      <c r="P79" s="402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6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6</v>
      </c>
      <c r="N80" s="15">
        <f>2*(COUNTIF($M$43:$N$54,"NGUYÊN")+COUNTIF(K42:L52,"NGUYÊN"))</f>
        <v>4</v>
      </c>
      <c r="O80" s="403">
        <f t="shared" si="5"/>
        <v>10</v>
      </c>
      <c r="P80" s="403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404">
        <f t="shared" si="5"/>
        <v>10</v>
      </c>
      <c r="P81" s="404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12">
        <f t="shared" si="5"/>
        <v>2</v>
      </c>
      <c r="P82" s="412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780F2-EF9A-4903-8703-3ED20C54A7D4}">
  <dimension ref="A1:AI84"/>
  <sheetViews>
    <sheetView topLeftCell="A35" zoomScale="68" zoomScaleNormal="68" workbookViewId="0">
      <selection activeCell="E50" sqref="E50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8.8554687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37.7109375" customWidth="1"/>
    <col min="24" max="24" width="10.42578125" customWidth="1"/>
  </cols>
  <sheetData>
    <row r="1" spans="1:25" ht="138.75" customHeight="1" x14ac:dyDescent="0.25">
      <c r="A1" s="389" t="s">
        <v>697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1"/>
    </row>
    <row r="2" spans="1:25" s="1" customFormat="1" ht="64.5" customHeight="1" x14ac:dyDescent="0.25">
      <c r="A2" s="392" t="s">
        <v>590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3"/>
      <c r="O2" s="394" t="s">
        <v>2</v>
      </c>
      <c r="P2" s="395"/>
      <c r="Q2" s="395"/>
      <c r="R2" s="395"/>
      <c r="S2" s="395"/>
      <c r="T2" s="395"/>
      <c r="U2" s="395"/>
      <c r="V2" s="395"/>
      <c r="W2" s="395"/>
      <c r="X2" s="395"/>
    </row>
    <row r="3" spans="1:25" ht="20.25" thickBot="1" x14ac:dyDescent="0.3">
      <c r="A3" s="396" t="s">
        <v>3</v>
      </c>
      <c r="B3" s="397"/>
      <c r="C3" s="3" t="s">
        <v>4</v>
      </c>
      <c r="D3" s="4" t="s">
        <v>5</v>
      </c>
      <c r="E3" s="4" t="s">
        <v>6</v>
      </c>
      <c r="F3" s="4" t="s">
        <v>5</v>
      </c>
      <c r="G3" s="358" t="s">
        <v>7</v>
      </c>
      <c r="H3" s="222" t="s">
        <v>5</v>
      </c>
      <c r="I3" s="4" t="s">
        <v>8</v>
      </c>
      <c r="J3" s="222" t="s">
        <v>5</v>
      </c>
      <c r="K3" s="223" t="s">
        <v>9</v>
      </c>
      <c r="L3" s="220" t="s">
        <v>5</v>
      </c>
      <c r="M3" s="223" t="s">
        <v>10</v>
      </c>
      <c r="N3" s="356" t="s">
        <v>5</v>
      </c>
      <c r="O3" s="430" t="s">
        <v>3</v>
      </c>
      <c r="P3" s="43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39.75" customHeight="1" thickTop="1" x14ac:dyDescent="0.25">
      <c r="A4" s="379" t="s">
        <v>15</v>
      </c>
      <c r="B4" s="408" t="s">
        <v>698</v>
      </c>
      <c r="C4" s="190"/>
      <c r="D4" s="190"/>
      <c r="E4" s="190"/>
      <c r="F4" s="190"/>
      <c r="G4" s="190"/>
      <c r="H4" s="104"/>
      <c r="I4" s="192"/>
      <c r="J4" s="104"/>
      <c r="K4" s="181"/>
      <c r="L4" s="182"/>
      <c r="M4" s="181"/>
      <c r="N4" s="194"/>
      <c r="O4" s="419" t="s">
        <v>15</v>
      </c>
      <c r="P4" s="409" t="s">
        <v>698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7"/>
      <c r="B5" s="408"/>
      <c r="C5" s="195" t="s">
        <v>530</v>
      </c>
      <c r="D5" s="198" t="s">
        <v>21</v>
      </c>
      <c r="E5" s="195" t="s">
        <v>425</v>
      </c>
      <c r="F5" s="195" t="s">
        <v>155</v>
      </c>
      <c r="G5" s="196"/>
      <c r="H5" s="197"/>
      <c r="I5" s="196"/>
      <c r="J5" s="197"/>
      <c r="K5" s="11"/>
      <c r="L5" s="12"/>
      <c r="M5" s="11"/>
      <c r="N5" s="272"/>
      <c r="O5" s="423"/>
      <c r="P5" s="409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15" t="s">
        <v>24</v>
      </c>
      <c r="B6" s="417" t="s">
        <v>699</v>
      </c>
      <c r="C6" s="190"/>
      <c r="D6" s="191"/>
      <c r="E6" s="192"/>
      <c r="F6" s="192"/>
      <c r="G6" s="190"/>
      <c r="H6" s="190"/>
      <c r="I6" s="188" t="s">
        <v>331</v>
      </c>
      <c r="J6" s="359" t="s">
        <v>31</v>
      </c>
      <c r="K6" s="192"/>
      <c r="L6" s="192"/>
      <c r="M6" s="190"/>
      <c r="N6" s="253"/>
      <c r="O6" s="419" t="s">
        <v>24</v>
      </c>
      <c r="P6" s="480" t="s">
        <v>699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6"/>
      <c r="B7" s="418"/>
      <c r="C7" s="196"/>
      <c r="D7" s="196"/>
      <c r="E7" s="342" t="s">
        <v>682</v>
      </c>
      <c r="F7" s="227" t="s">
        <v>155</v>
      </c>
      <c r="G7" s="196"/>
      <c r="H7" s="197"/>
      <c r="I7" s="306" t="s">
        <v>312</v>
      </c>
      <c r="J7" s="195" t="s">
        <v>18</v>
      </c>
      <c r="K7" s="342" t="s">
        <v>570</v>
      </c>
      <c r="L7" s="341" t="s">
        <v>21</v>
      </c>
      <c r="M7" s="199"/>
      <c r="N7" s="251"/>
      <c r="O7" s="420"/>
      <c r="P7" s="481"/>
      <c r="Q7" s="200" t="s">
        <v>700</v>
      </c>
      <c r="R7" s="349" t="s">
        <v>23</v>
      </c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387" t="s">
        <v>34</v>
      </c>
      <c r="B8" s="408" t="s">
        <v>701</v>
      </c>
      <c r="C8" s="338" t="s">
        <v>702</v>
      </c>
      <c r="D8" s="305" t="s">
        <v>21</v>
      </c>
      <c r="E8" s="190"/>
      <c r="F8" s="190"/>
      <c r="G8" s="190"/>
      <c r="H8" s="190"/>
      <c r="I8" s="351" t="s">
        <v>417</v>
      </c>
      <c r="J8" s="352" t="s">
        <v>31</v>
      </c>
      <c r="K8" s="104"/>
      <c r="L8" s="105"/>
      <c r="M8" s="191"/>
      <c r="N8" s="148"/>
      <c r="O8" s="423" t="s">
        <v>34</v>
      </c>
      <c r="P8" s="409" t="s">
        <v>701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56.25" customHeight="1" thickBot="1" x14ac:dyDescent="0.3">
      <c r="A9" s="387"/>
      <c r="B9" s="418"/>
      <c r="C9" s="196"/>
      <c r="D9" s="196"/>
      <c r="E9" s="11"/>
      <c r="F9" s="196"/>
      <c r="G9" s="307" t="s">
        <v>703</v>
      </c>
      <c r="H9" s="308" t="s">
        <v>18</v>
      </c>
      <c r="I9" s="320" t="s">
        <v>704</v>
      </c>
      <c r="J9" s="320" t="s">
        <v>155</v>
      </c>
      <c r="K9" s="196"/>
      <c r="L9" s="196"/>
      <c r="M9" s="103"/>
      <c r="N9" s="103"/>
      <c r="O9" s="423"/>
      <c r="P9" s="409"/>
      <c r="Q9" s="284"/>
      <c r="R9" s="202"/>
      <c r="S9" s="175"/>
      <c r="T9" s="12"/>
      <c r="U9" s="200" t="s">
        <v>705</v>
      </c>
      <c r="V9" s="349" t="s">
        <v>545</v>
      </c>
      <c r="W9" s="196"/>
      <c r="X9" s="234"/>
    </row>
    <row r="10" spans="1:25" s="13" customFormat="1" ht="42" customHeight="1" thickTop="1" x14ac:dyDescent="0.25">
      <c r="A10" s="415" t="s">
        <v>45</v>
      </c>
      <c r="B10" s="417" t="s">
        <v>706</v>
      </c>
      <c r="C10" s="188" t="s">
        <v>386</v>
      </c>
      <c r="D10" s="340" t="s">
        <v>18</v>
      </c>
      <c r="E10" s="190"/>
      <c r="F10" s="181"/>
      <c r="G10" s="190"/>
      <c r="H10" s="191"/>
      <c r="I10" s="190"/>
      <c r="J10" s="104"/>
      <c r="K10" s="190"/>
      <c r="L10" s="191"/>
      <c r="M10" s="190"/>
      <c r="N10" s="253"/>
      <c r="O10" s="419" t="s">
        <v>45</v>
      </c>
      <c r="P10" s="480" t="s">
        <v>706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6"/>
      <c r="B11" s="418"/>
      <c r="C11" s="368" t="s">
        <v>707</v>
      </c>
      <c r="D11" s="308" t="s">
        <v>155</v>
      </c>
      <c r="E11" s="195" t="s">
        <v>295</v>
      </c>
      <c r="F11" s="198" t="s">
        <v>31</v>
      </c>
      <c r="G11" s="11"/>
      <c r="H11" s="11"/>
      <c r="I11" s="320" t="s">
        <v>708</v>
      </c>
      <c r="J11" s="320" t="s">
        <v>21</v>
      </c>
      <c r="K11" s="195" t="s">
        <v>628</v>
      </c>
      <c r="L11" s="177" t="s">
        <v>31</v>
      </c>
      <c r="M11" s="199"/>
      <c r="N11" s="251"/>
      <c r="O11" s="420"/>
      <c r="P11" s="481"/>
      <c r="Q11" s="285"/>
      <c r="R11" s="208"/>
      <c r="S11" s="207"/>
      <c r="T11" s="197"/>
      <c r="U11" s="196"/>
      <c r="V11" s="197"/>
      <c r="W11" s="200" t="s">
        <v>709</v>
      </c>
      <c r="X11" s="201" t="s">
        <v>545</v>
      </c>
    </row>
    <row r="12" spans="1:25" s="13" customFormat="1" ht="39" customHeight="1" thickTop="1" x14ac:dyDescent="0.25">
      <c r="A12" s="387" t="s">
        <v>56</v>
      </c>
      <c r="B12" s="408" t="s">
        <v>710</v>
      </c>
      <c r="C12" s="239" t="s">
        <v>711</v>
      </c>
      <c r="D12" s="240" t="s">
        <v>21</v>
      </c>
      <c r="E12" s="326" t="s">
        <v>298</v>
      </c>
      <c r="F12" s="313" t="s">
        <v>155</v>
      </c>
      <c r="G12" s="311" t="s">
        <v>562</v>
      </c>
      <c r="H12" s="316" t="s">
        <v>31</v>
      </c>
      <c r="I12" s="326" t="s">
        <v>602</v>
      </c>
      <c r="J12" s="189" t="s">
        <v>31</v>
      </c>
      <c r="K12" s="104"/>
      <c r="L12" s="191"/>
      <c r="M12" s="190"/>
      <c r="N12" s="191"/>
      <c r="O12" s="423" t="s">
        <v>56</v>
      </c>
      <c r="P12" s="409" t="s">
        <v>710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87"/>
      <c r="B13" s="418"/>
      <c r="C13" s="196"/>
      <c r="D13" s="196"/>
      <c r="E13" s="195" t="s">
        <v>627</v>
      </c>
      <c r="F13" s="195" t="s">
        <v>18</v>
      </c>
      <c r="G13" s="177" t="s">
        <v>567</v>
      </c>
      <c r="H13" s="177" t="s">
        <v>21</v>
      </c>
      <c r="I13" s="196"/>
      <c r="J13" s="105"/>
      <c r="K13" s="196"/>
      <c r="L13" s="197"/>
      <c r="M13" s="245"/>
      <c r="N13" s="103"/>
      <c r="O13" s="423"/>
      <c r="P13" s="409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712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712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5" t="s">
        <v>3</v>
      </c>
      <c r="B16" s="426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25" t="s">
        <v>3</v>
      </c>
      <c r="P16" s="427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5" s="13" customFormat="1" ht="48" customHeight="1" thickTop="1" x14ac:dyDescent="0.25">
      <c r="A17" s="387" t="s">
        <v>15</v>
      </c>
      <c r="B17" s="408" t="s">
        <v>713</v>
      </c>
      <c r="C17" s="338" t="s">
        <v>653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23" t="s">
        <v>15</v>
      </c>
      <c r="P17" s="409" t="s">
        <v>713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1.25" customHeight="1" thickBot="1" x14ac:dyDescent="0.3">
      <c r="A18" s="387"/>
      <c r="B18" s="408"/>
      <c r="C18" s="203" t="s">
        <v>654</v>
      </c>
      <c r="D18" s="69" t="s">
        <v>155</v>
      </c>
      <c r="E18" s="177" t="s">
        <v>97</v>
      </c>
      <c r="F18" s="177" t="s">
        <v>155</v>
      </c>
      <c r="G18" s="196"/>
      <c r="H18" s="105"/>
      <c r="I18" s="342" t="s">
        <v>655</v>
      </c>
      <c r="J18" s="341" t="s">
        <v>21</v>
      </c>
      <c r="K18" s="177" t="s">
        <v>692</v>
      </c>
      <c r="L18" s="178" t="s">
        <v>18</v>
      </c>
      <c r="M18" s="11"/>
      <c r="N18" s="103"/>
      <c r="O18" s="423"/>
      <c r="P18" s="409"/>
      <c r="Q18" s="196"/>
      <c r="R18" s="196"/>
      <c r="S18" s="196"/>
      <c r="T18" s="196"/>
      <c r="U18" s="196"/>
      <c r="V18" s="196"/>
      <c r="W18" s="196"/>
      <c r="X18" s="234"/>
    </row>
    <row r="19" spans="1:35" s="13" customFormat="1" ht="47.25" customHeight="1" thickTop="1" x14ac:dyDescent="0.25">
      <c r="A19" s="415" t="s">
        <v>24</v>
      </c>
      <c r="B19" s="417" t="s">
        <v>714</v>
      </c>
      <c r="C19" s="188" t="s">
        <v>616</v>
      </c>
      <c r="D19" s="313" t="s">
        <v>155</v>
      </c>
      <c r="E19" s="188" t="s">
        <v>442</v>
      </c>
      <c r="F19" s="189" t="s">
        <v>155</v>
      </c>
      <c r="G19" s="188" t="s">
        <v>658</v>
      </c>
      <c r="H19" s="189" t="s">
        <v>31</v>
      </c>
      <c r="I19" s="324" t="s">
        <v>715</v>
      </c>
      <c r="J19" s="325" t="s">
        <v>31</v>
      </c>
      <c r="K19" s="190"/>
      <c r="L19" s="191"/>
      <c r="M19" s="190"/>
      <c r="N19" s="253"/>
      <c r="O19" s="419" t="s">
        <v>24</v>
      </c>
      <c r="P19" s="480" t="s">
        <v>714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16"/>
      <c r="B20" s="418"/>
      <c r="C20" s="104"/>
      <c r="D20" s="196"/>
      <c r="E20" s="11"/>
      <c r="F20" s="196"/>
      <c r="G20" s="195" t="s">
        <v>666</v>
      </c>
      <c r="H20" s="195" t="s">
        <v>155</v>
      </c>
      <c r="I20" s="196"/>
      <c r="J20" s="196"/>
      <c r="K20" s="195" t="s">
        <v>438</v>
      </c>
      <c r="L20" s="195" t="s">
        <v>18</v>
      </c>
      <c r="M20" s="196"/>
      <c r="N20" s="275"/>
      <c r="O20" s="420"/>
      <c r="P20" s="481"/>
      <c r="Q20" s="307" t="s">
        <v>716</v>
      </c>
      <c r="R20" s="333" t="s">
        <v>23</v>
      </c>
      <c r="S20" s="282"/>
      <c r="T20" s="197"/>
      <c r="U20" s="196"/>
      <c r="V20" s="251"/>
      <c r="W20" s="196"/>
      <c r="X20" s="234"/>
    </row>
    <row r="21" spans="1:35" s="13" customFormat="1" ht="52.5" customHeight="1" thickTop="1" x14ac:dyDescent="0.25">
      <c r="A21" s="387" t="s">
        <v>34</v>
      </c>
      <c r="B21" s="408" t="s">
        <v>717</v>
      </c>
      <c r="C21" s="190"/>
      <c r="D21" s="193"/>
      <c r="E21" s="192"/>
      <c r="F21" s="105"/>
      <c r="G21" s="192"/>
      <c r="H21" s="105"/>
      <c r="I21" s="338" t="s">
        <v>718</v>
      </c>
      <c r="J21" s="305" t="s">
        <v>18</v>
      </c>
      <c r="K21" s="11"/>
      <c r="L21" s="182"/>
      <c r="M21" s="181"/>
      <c r="N21" s="148"/>
      <c r="O21" s="423" t="s">
        <v>34</v>
      </c>
      <c r="P21" s="409" t="s">
        <v>717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387"/>
      <c r="B22" s="418"/>
      <c r="C22" s="11"/>
      <c r="D22" s="11"/>
      <c r="E22" s="196"/>
      <c r="F22" s="197"/>
      <c r="G22" s="196"/>
      <c r="H22" s="197"/>
      <c r="I22" s="177" t="s">
        <v>695</v>
      </c>
      <c r="J22" s="178" t="s">
        <v>31</v>
      </c>
      <c r="K22" s="368" t="s">
        <v>719</v>
      </c>
      <c r="L22" s="308" t="s">
        <v>21</v>
      </c>
      <c r="M22" s="11"/>
      <c r="N22" s="103"/>
      <c r="O22" s="423"/>
      <c r="P22" s="409"/>
      <c r="Q22" s="196"/>
      <c r="R22" s="251"/>
      <c r="S22" s="11"/>
      <c r="T22" s="12"/>
      <c r="U22" s="200" t="s">
        <v>720</v>
      </c>
      <c r="V22" s="349" t="s">
        <v>23</v>
      </c>
      <c r="W22" s="200" t="s">
        <v>609</v>
      </c>
      <c r="X22" s="201" t="s">
        <v>23</v>
      </c>
    </row>
    <row r="23" spans="1:35" s="13" customFormat="1" ht="42.75" customHeight="1" thickTop="1" thickBot="1" x14ac:dyDescent="0.3">
      <c r="A23" s="415" t="s">
        <v>45</v>
      </c>
      <c r="B23" s="417" t="s">
        <v>721</v>
      </c>
      <c r="C23" s="188" t="s">
        <v>608</v>
      </c>
      <c r="D23" s="326" t="s">
        <v>21</v>
      </c>
      <c r="E23" s="190"/>
      <c r="F23" s="191"/>
      <c r="H23" s="193"/>
      <c r="I23" s="188" t="s">
        <v>662</v>
      </c>
      <c r="J23" s="313" t="s">
        <v>31</v>
      </c>
      <c r="K23" s="188" t="s">
        <v>413</v>
      </c>
      <c r="L23" s="189" t="s">
        <v>31</v>
      </c>
      <c r="M23" s="235"/>
      <c r="N23" s="253"/>
      <c r="O23" s="419" t="s">
        <v>45</v>
      </c>
      <c r="P23" s="480" t="s">
        <v>721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56.25" customHeight="1" thickTop="1" thickBot="1" x14ac:dyDescent="0.3">
      <c r="A24" s="416"/>
      <c r="B24" s="418"/>
      <c r="C24" s="320" t="s">
        <v>722</v>
      </c>
      <c r="D24" s="320" t="s">
        <v>18</v>
      </c>
      <c r="E24" s="196"/>
      <c r="F24" s="197"/>
      <c r="G24" s="192"/>
      <c r="H24" s="197"/>
      <c r="I24" s="368" t="s">
        <v>723</v>
      </c>
      <c r="J24" s="308" t="s">
        <v>18</v>
      </c>
      <c r="K24" s="196"/>
      <c r="L24" s="197"/>
      <c r="M24" s="196"/>
      <c r="N24" s="251"/>
      <c r="O24" s="420"/>
      <c r="P24" s="481"/>
      <c r="Q24" s="307" t="s">
        <v>724</v>
      </c>
      <c r="R24" s="333" t="s">
        <v>545</v>
      </c>
      <c r="S24" s="282"/>
      <c r="T24" s="197"/>
      <c r="U24" s="196"/>
      <c r="V24" s="197"/>
      <c r="W24" s="307" t="s">
        <v>725</v>
      </c>
      <c r="X24" s="333" t="s">
        <v>23</v>
      </c>
    </row>
    <row r="25" spans="1:35" s="13" customFormat="1" ht="55.5" customHeight="1" thickTop="1" x14ac:dyDescent="0.25">
      <c r="A25" s="387" t="s">
        <v>56</v>
      </c>
      <c r="B25" s="408" t="s">
        <v>726</v>
      </c>
      <c r="C25" s="338" t="s">
        <v>727</v>
      </c>
      <c r="D25" s="305" t="s">
        <v>21</v>
      </c>
      <c r="E25" s="104"/>
      <c r="F25" s="193"/>
      <c r="G25" s="305" t="s">
        <v>664</v>
      </c>
      <c r="H25" s="305" t="s">
        <v>21</v>
      </c>
      <c r="I25" s="305" t="s">
        <v>665</v>
      </c>
      <c r="J25" s="305" t="s">
        <v>21</v>
      </c>
      <c r="K25" s="335"/>
      <c r="L25" s="249"/>
      <c r="M25" s="190"/>
      <c r="N25" s="192"/>
      <c r="O25" s="423" t="s">
        <v>56</v>
      </c>
      <c r="P25" s="409" t="s">
        <v>726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387"/>
      <c r="B26" s="418"/>
      <c r="C26" s="181"/>
      <c r="D26" s="196"/>
      <c r="E26" s="195" t="s">
        <v>640</v>
      </c>
      <c r="F26" s="195" t="s">
        <v>18</v>
      </c>
      <c r="G26" s="196"/>
      <c r="H26" s="196"/>
      <c r="I26" s="195" t="s">
        <v>439</v>
      </c>
      <c r="J26" s="195" t="s">
        <v>31</v>
      </c>
      <c r="K26" s="368" t="s">
        <v>728</v>
      </c>
      <c r="L26" s="308" t="s">
        <v>31</v>
      </c>
      <c r="M26" s="196"/>
      <c r="N26" s="196"/>
      <c r="O26" s="423"/>
      <c r="P26" s="409"/>
      <c r="Q26" s="200" t="s">
        <v>667</v>
      </c>
      <c r="R26" s="233" t="s">
        <v>23</v>
      </c>
      <c r="S26" s="196"/>
      <c r="T26" s="197"/>
      <c r="U26" s="11"/>
      <c r="V26" s="12"/>
      <c r="W26" s="11"/>
      <c r="X26" s="270"/>
    </row>
    <row r="27" spans="1:35" s="13" customFormat="1" ht="40.5" customHeight="1" thickTop="1" x14ac:dyDescent="0.25">
      <c r="A27" s="186" t="s">
        <v>64</v>
      </c>
      <c r="B27" s="213" t="s">
        <v>729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729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25" t="s">
        <v>3</v>
      </c>
      <c r="B29" s="426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25" t="s">
        <v>3</v>
      </c>
      <c r="P29" s="427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x14ac:dyDescent="0.25">
      <c r="A30" s="407" t="s">
        <v>15</v>
      </c>
      <c r="B30" s="408" t="s">
        <v>730</v>
      </c>
      <c r="C30" s="181"/>
      <c r="D30" s="190"/>
      <c r="E30" s="181"/>
      <c r="F30" s="190"/>
      <c r="G30" s="104"/>
      <c r="H30" s="104"/>
      <c r="I30" s="104"/>
      <c r="J30" s="190"/>
      <c r="K30" s="190"/>
      <c r="L30" s="193"/>
      <c r="M30" s="181"/>
      <c r="N30" s="148"/>
      <c r="O30" s="423" t="s">
        <v>15</v>
      </c>
      <c r="P30" s="409" t="s">
        <v>730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Bot="1" x14ac:dyDescent="0.3">
      <c r="A31" s="407"/>
      <c r="B31" s="408"/>
      <c r="C31" s="11" t="s">
        <v>338</v>
      </c>
      <c r="D31" s="11"/>
      <c r="E31" s="11" t="s">
        <v>338</v>
      </c>
      <c r="F31" s="12"/>
      <c r="G31" s="11" t="s">
        <v>338</v>
      </c>
      <c r="H31" s="12"/>
      <c r="I31" s="11" t="s">
        <v>338</v>
      </c>
      <c r="J31" s="196"/>
      <c r="K31" s="11" t="s">
        <v>338</v>
      </c>
      <c r="L31" s="196"/>
      <c r="M31" s="11"/>
      <c r="N31" s="272"/>
      <c r="O31" s="423"/>
      <c r="P31" s="409"/>
      <c r="Q31" s="11" t="s">
        <v>338</v>
      </c>
      <c r="R31" s="12"/>
      <c r="S31" s="11" t="s">
        <v>338</v>
      </c>
      <c r="T31" s="12"/>
      <c r="U31" s="11" t="s">
        <v>338</v>
      </c>
      <c r="V31" s="12"/>
      <c r="W31" s="11" t="s">
        <v>338</v>
      </c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5.25" customHeight="1" thickTop="1" x14ac:dyDescent="0.25">
      <c r="A32" s="428" t="s">
        <v>24</v>
      </c>
      <c r="B32" s="417" t="s">
        <v>731</v>
      </c>
      <c r="C32" s="190"/>
      <c r="D32" s="190"/>
      <c r="E32" s="190"/>
      <c r="F32" s="190"/>
      <c r="G32" s="190"/>
      <c r="H32" s="191"/>
      <c r="I32" s="192"/>
      <c r="J32" s="193"/>
      <c r="K32" s="192"/>
      <c r="L32" s="193"/>
      <c r="M32" s="192"/>
      <c r="N32" s="193"/>
      <c r="O32" s="419" t="s">
        <v>24</v>
      </c>
      <c r="P32" s="480" t="s">
        <v>731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29"/>
      <c r="B33" s="418"/>
      <c r="C33" s="11" t="s">
        <v>338</v>
      </c>
      <c r="D33" s="196"/>
      <c r="E33" s="196" t="s">
        <v>338</v>
      </c>
      <c r="F33" s="196"/>
      <c r="G33" s="11" t="s">
        <v>338</v>
      </c>
      <c r="H33" s="197"/>
      <c r="I33" s="196" t="s">
        <v>338</v>
      </c>
      <c r="J33" s="196"/>
      <c r="K33" s="196" t="s">
        <v>338</v>
      </c>
      <c r="L33" s="196"/>
      <c r="M33" s="196"/>
      <c r="N33" s="196"/>
      <c r="O33" s="420"/>
      <c r="P33" s="481"/>
      <c r="Q33" s="11" t="s">
        <v>338</v>
      </c>
      <c r="R33" s="196"/>
      <c r="S33" s="196" t="s">
        <v>338</v>
      </c>
      <c r="T33" s="197"/>
      <c r="U33" s="11" t="s">
        <v>338</v>
      </c>
      <c r="V33" s="196"/>
      <c r="W33" s="11" t="s">
        <v>338</v>
      </c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45" customHeight="1" thickTop="1" x14ac:dyDescent="0.25">
      <c r="A34" s="407" t="s">
        <v>34</v>
      </c>
      <c r="B34" s="408" t="s">
        <v>732</v>
      </c>
      <c r="C34" s="305" t="s">
        <v>702</v>
      </c>
      <c r="D34" s="305" t="s">
        <v>21</v>
      </c>
      <c r="E34" s="181"/>
      <c r="F34" s="181"/>
      <c r="G34" s="190"/>
      <c r="H34" s="193"/>
      <c r="I34" s="318" t="s">
        <v>733</v>
      </c>
      <c r="J34" s="32" t="s">
        <v>18</v>
      </c>
      <c r="K34" s="334" t="s">
        <v>570</v>
      </c>
      <c r="L34" s="357" t="s">
        <v>21</v>
      </c>
      <c r="M34" s="185"/>
      <c r="N34" s="276"/>
      <c r="O34" s="423" t="s">
        <v>34</v>
      </c>
      <c r="P34" s="409" t="s">
        <v>732</v>
      </c>
      <c r="Q34" s="215"/>
      <c r="R34" s="185"/>
      <c r="S34" s="185"/>
      <c r="T34" s="185"/>
      <c r="U34" s="190"/>
      <c r="V34" s="182"/>
      <c r="W34" s="206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45" customHeight="1" thickBot="1" x14ac:dyDescent="0.3">
      <c r="A35" s="407"/>
      <c r="B35" s="408"/>
      <c r="C35" s="354" t="s">
        <v>734</v>
      </c>
      <c r="D35" s="331" t="s">
        <v>155</v>
      </c>
      <c r="E35" s="177" t="s">
        <v>627</v>
      </c>
      <c r="F35" s="177" t="s">
        <v>18</v>
      </c>
      <c r="G35" s="320" t="s">
        <v>735</v>
      </c>
      <c r="H35" s="320" t="s">
        <v>155</v>
      </c>
      <c r="I35" s="195" t="s">
        <v>417</v>
      </c>
      <c r="J35" s="195" t="s">
        <v>31</v>
      </c>
      <c r="K35" s="195" t="s">
        <v>628</v>
      </c>
      <c r="L35" s="195" t="s">
        <v>31</v>
      </c>
      <c r="M35" s="199"/>
      <c r="N35" s="272"/>
      <c r="O35" s="423"/>
      <c r="P35" s="409"/>
      <c r="Q35" s="200" t="s">
        <v>700</v>
      </c>
      <c r="R35" s="233" t="s">
        <v>23</v>
      </c>
      <c r="S35" s="11"/>
      <c r="T35" s="12"/>
      <c r="U35" s="200" t="s">
        <v>705</v>
      </c>
      <c r="V35" s="233" t="s">
        <v>545</v>
      </c>
      <c r="W35" s="200" t="s">
        <v>625</v>
      </c>
      <c r="X35" s="201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41.25" customHeight="1" thickTop="1" x14ac:dyDescent="0.25">
      <c r="A36" s="415" t="s">
        <v>45</v>
      </c>
      <c r="B36" s="417" t="s">
        <v>736</v>
      </c>
      <c r="C36" s="365" t="s">
        <v>530</v>
      </c>
      <c r="D36" s="364" t="s">
        <v>21</v>
      </c>
      <c r="E36" s="326" t="s">
        <v>682</v>
      </c>
      <c r="F36" s="189" t="s">
        <v>155</v>
      </c>
      <c r="G36" s="192"/>
      <c r="H36" s="193"/>
      <c r="I36" s="322" t="s">
        <v>331</v>
      </c>
      <c r="J36" s="357" t="s">
        <v>31</v>
      </c>
      <c r="K36" s="318" t="s">
        <v>737</v>
      </c>
      <c r="L36" s="32" t="s">
        <v>31</v>
      </c>
      <c r="M36" s="104"/>
      <c r="N36" s="191"/>
      <c r="O36" s="419" t="s">
        <v>45</v>
      </c>
      <c r="P36" s="480" t="s">
        <v>736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45.75" customHeight="1" thickBot="1" x14ac:dyDescent="0.3">
      <c r="A37" s="416"/>
      <c r="B37" s="418"/>
      <c r="C37" s="196"/>
      <c r="D37" s="11"/>
      <c r="E37" s="195" t="s">
        <v>295</v>
      </c>
      <c r="F37" s="369" t="s">
        <v>31</v>
      </c>
      <c r="G37" s="322" t="s">
        <v>567</v>
      </c>
      <c r="H37" s="357" t="s">
        <v>21</v>
      </c>
      <c r="I37" s="320" t="s">
        <v>708</v>
      </c>
      <c r="J37" s="320" t="s">
        <v>21</v>
      </c>
      <c r="K37" s="196"/>
      <c r="L37" s="196"/>
      <c r="M37" s="199"/>
      <c r="N37" s="251"/>
      <c r="O37" s="420"/>
      <c r="P37" s="481"/>
      <c r="Q37" s="282"/>
      <c r="R37" s="197"/>
      <c r="S37" s="196"/>
      <c r="T37" s="197"/>
      <c r="U37" s="196"/>
      <c r="V37" s="197"/>
      <c r="W37" s="200" t="s">
        <v>709</v>
      </c>
      <c r="X37" s="201" t="s">
        <v>545</v>
      </c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387" t="s">
        <v>56</v>
      </c>
      <c r="B38" s="408" t="s">
        <v>738</v>
      </c>
      <c r="C38" s="243" t="s">
        <v>739</v>
      </c>
      <c r="D38" s="328" t="s">
        <v>21</v>
      </c>
      <c r="E38" s="204" t="s">
        <v>622</v>
      </c>
      <c r="F38" s="188" t="s">
        <v>18</v>
      </c>
      <c r="G38" s="188" t="s">
        <v>671</v>
      </c>
      <c r="H38" s="188" t="s">
        <v>31</v>
      </c>
      <c r="I38" s="326" t="s">
        <v>602</v>
      </c>
      <c r="J38" s="313" t="s">
        <v>31</v>
      </c>
      <c r="K38" s="344" t="s">
        <v>630</v>
      </c>
      <c r="L38" s="345" t="s">
        <v>23</v>
      </c>
      <c r="M38" s="104"/>
      <c r="N38" s="190"/>
      <c r="O38" s="423" t="s">
        <v>56</v>
      </c>
      <c r="P38" s="409" t="s">
        <v>738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387"/>
      <c r="B39" s="408"/>
      <c r="C39" s="196"/>
      <c r="D39" s="182"/>
      <c r="E39" s="195" t="s">
        <v>425</v>
      </c>
      <c r="F39" s="195" t="s">
        <v>155</v>
      </c>
      <c r="G39" s="196"/>
      <c r="H39" s="196"/>
      <c r="I39" s="195" t="s">
        <v>312</v>
      </c>
      <c r="J39" s="195" t="s">
        <v>18</v>
      </c>
      <c r="K39" s="196"/>
      <c r="L39" s="182"/>
      <c r="M39" s="246"/>
      <c r="N39" s="277"/>
      <c r="O39" s="423"/>
      <c r="P39" s="409"/>
      <c r="Q39" s="129"/>
      <c r="R39" s="12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64</v>
      </c>
      <c r="B40" s="187" t="s">
        <v>740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740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25" t="s">
        <v>3</v>
      </c>
      <c r="B42" s="426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25" t="s">
        <v>3</v>
      </c>
      <c r="P42" s="427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5" s="13" customFormat="1" ht="44.25" customHeight="1" thickTop="1" x14ac:dyDescent="0.25">
      <c r="A43" s="387" t="s">
        <v>15</v>
      </c>
      <c r="B43" s="408" t="s">
        <v>741</v>
      </c>
      <c r="C43" s="181"/>
      <c r="D43" s="11"/>
      <c r="E43" s="190"/>
      <c r="F43" s="104"/>
      <c r="G43" s="192"/>
      <c r="H43" s="192"/>
      <c r="I43" s="190"/>
      <c r="J43" s="190"/>
      <c r="K43" s="181"/>
      <c r="L43" s="182"/>
      <c r="M43" s="182"/>
      <c r="N43" s="148"/>
      <c r="O43" s="423" t="s">
        <v>15</v>
      </c>
      <c r="P43" s="409" t="s">
        <v>741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387"/>
      <c r="B44" s="408"/>
      <c r="C44" s="104"/>
      <c r="D44" s="196"/>
      <c r="E44" s="195" t="s">
        <v>640</v>
      </c>
      <c r="F44" s="195" t="s">
        <v>18</v>
      </c>
      <c r="G44" s="196"/>
      <c r="H44" s="197"/>
      <c r="I44" s="371" t="s">
        <v>742</v>
      </c>
      <c r="J44" s="370" t="s">
        <v>21</v>
      </c>
      <c r="K44" s="11"/>
      <c r="L44" s="12"/>
      <c r="M44" s="11"/>
      <c r="N44" s="103"/>
      <c r="O44" s="423"/>
      <c r="P44" s="409"/>
      <c r="Q44" s="200" t="s">
        <v>743</v>
      </c>
      <c r="R44" s="233" t="s">
        <v>23</v>
      </c>
      <c r="S44" s="11"/>
      <c r="T44" s="12"/>
      <c r="U44" s="11"/>
      <c r="V44" s="12"/>
      <c r="W44" s="196"/>
      <c r="X44" s="251"/>
      <c r="Y44" s="332"/>
    </row>
    <row r="45" spans="1:35" s="13" customFormat="1" ht="46.5" customHeight="1" thickTop="1" x14ac:dyDescent="0.25">
      <c r="A45" s="415" t="s">
        <v>24</v>
      </c>
      <c r="B45" s="417" t="s">
        <v>744</v>
      </c>
      <c r="C45" s="311" t="s">
        <v>608</v>
      </c>
      <c r="D45" s="336" t="s">
        <v>21</v>
      </c>
      <c r="E45" s="188" t="s">
        <v>688</v>
      </c>
      <c r="F45" s="350" t="s">
        <v>155</v>
      </c>
      <c r="G45" s="190"/>
      <c r="H45" s="191"/>
      <c r="I45" s="324" t="s">
        <v>745</v>
      </c>
      <c r="J45" s="327" t="s">
        <v>31</v>
      </c>
      <c r="K45" s="188" t="s">
        <v>746</v>
      </c>
      <c r="L45" s="189" t="s">
        <v>31</v>
      </c>
      <c r="M45" s="190"/>
      <c r="N45" s="253"/>
      <c r="O45" s="419" t="s">
        <v>24</v>
      </c>
      <c r="P45" s="480" t="s">
        <v>744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16"/>
      <c r="B46" s="418"/>
      <c r="C46" s="196"/>
      <c r="D46" s="196"/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20"/>
      <c r="P46" s="481"/>
      <c r="Q46" s="196"/>
      <c r="R46" s="196"/>
      <c r="S46" s="196"/>
      <c r="T46" s="197"/>
      <c r="U46" s="200" t="s">
        <v>720</v>
      </c>
      <c r="V46" s="233" t="s">
        <v>23</v>
      </c>
      <c r="W46" s="200" t="s">
        <v>609</v>
      </c>
      <c r="X46" s="233" t="s">
        <v>23</v>
      </c>
      <c r="Y46" s="332"/>
    </row>
    <row r="47" spans="1:35" s="13" customFormat="1" ht="41.25" customHeight="1" thickTop="1" thickBot="1" x14ac:dyDescent="0.3">
      <c r="A47" s="387" t="s">
        <v>34</v>
      </c>
      <c r="B47" s="408" t="s">
        <v>747</v>
      </c>
      <c r="C47" s="307" t="s">
        <v>748</v>
      </c>
      <c r="D47" s="308" t="s">
        <v>155</v>
      </c>
      <c r="E47" s="192"/>
      <c r="F47" s="105"/>
      <c r="G47" s="338" t="s">
        <v>749</v>
      </c>
      <c r="H47" s="305" t="s">
        <v>18</v>
      </c>
      <c r="I47" s="181"/>
      <c r="J47" s="190"/>
      <c r="K47" s="351" t="s">
        <v>438</v>
      </c>
      <c r="L47" s="177" t="s">
        <v>18</v>
      </c>
      <c r="M47" s="181"/>
      <c r="N47" s="148"/>
      <c r="O47" s="423" t="s">
        <v>34</v>
      </c>
      <c r="P47" s="409" t="s">
        <v>747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43.5" customHeight="1" thickTop="1" thickBot="1" x14ac:dyDescent="0.3">
      <c r="A48" s="387"/>
      <c r="B48" s="408"/>
      <c r="C48" s="196"/>
      <c r="D48" s="196"/>
      <c r="E48" s="196"/>
      <c r="F48" s="197"/>
      <c r="G48" s="196"/>
      <c r="H48" s="196"/>
      <c r="I48" s="177" t="s">
        <v>439</v>
      </c>
      <c r="J48" s="178" t="s">
        <v>31</v>
      </c>
      <c r="K48" s="196"/>
      <c r="L48" s="197"/>
      <c r="M48" s="196"/>
      <c r="N48" s="103"/>
      <c r="O48" s="423"/>
      <c r="P48" s="409"/>
      <c r="Q48" s="200" t="s">
        <v>750</v>
      </c>
      <c r="R48" s="233" t="s">
        <v>23</v>
      </c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15" t="s">
        <v>45</v>
      </c>
      <c r="B49" s="417" t="s">
        <v>751</v>
      </c>
      <c r="C49" s="190"/>
      <c r="D49" s="192"/>
      <c r="E49" s="190"/>
      <c r="F49" s="105"/>
      <c r="G49" s="326" t="s">
        <v>217</v>
      </c>
      <c r="H49" s="189" t="s">
        <v>31</v>
      </c>
      <c r="I49" s="188" t="s">
        <v>86</v>
      </c>
      <c r="J49" s="189" t="s">
        <v>31</v>
      </c>
      <c r="K49" s="190"/>
      <c r="L49" s="191"/>
      <c r="M49" s="190"/>
      <c r="N49" s="191"/>
      <c r="O49" s="419" t="s">
        <v>45</v>
      </c>
      <c r="P49" s="480" t="s">
        <v>751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16"/>
      <c r="B50" s="418"/>
      <c r="C50" s="320" t="s">
        <v>752</v>
      </c>
      <c r="D50" s="320" t="s">
        <v>18</v>
      </c>
      <c r="E50" s="196"/>
      <c r="F50" s="196"/>
      <c r="G50" s="195" t="s">
        <v>409</v>
      </c>
      <c r="H50" s="177" t="s">
        <v>155</v>
      </c>
      <c r="I50" s="11"/>
      <c r="J50" s="196"/>
      <c r="K50" s="177" t="s">
        <v>692</v>
      </c>
      <c r="L50" s="178" t="s">
        <v>18</v>
      </c>
      <c r="M50" s="11"/>
      <c r="N50" s="251"/>
      <c r="O50" s="420"/>
      <c r="P50" s="481"/>
      <c r="Q50" s="200" t="s">
        <v>753</v>
      </c>
      <c r="R50" s="233" t="s">
        <v>545</v>
      </c>
      <c r="S50" s="196"/>
      <c r="T50" s="197"/>
      <c r="U50" s="196"/>
      <c r="V50" s="251"/>
      <c r="W50" s="200" t="s">
        <v>754</v>
      </c>
      <c r="X50" s="233" t="s">
        <v>23</v>
      </c>
    </row>
    <row r="51" spans="1:24" s="13" customFormat="1" ht="40.5" customHeight="1" thickTop="1" x14ac:dyDescent="0.25">
      <c r="A51" s="415" t="s">
        <v>56</v>
      </c>
      <c r="B51" s="408" t="s">
        <v>755</v>
      </c>
      <c r="C51" s="305" t="s">
        <v>756</v>
      </c>
      <c r="D51" s="305" t="s">
        <v>21</v>
      </c>
      <c r="E51" s="322" t="s">
        <v>616</v>
      </c>
      <c r="F51" s="357" t="s">
        <v>155</v>
      </c>
      <c r="G51" s="181"/>
      <c r="H51" s="190"/>
      <c r="I51" s="190"/>
      <c r="J51" s="11"/>
      <c r="K51" s="190"/>
      <c r="L51" s="191"/>
      <c r="M51" s="190"/>
      <c r="N51" s="280"/>
      <c r="O51" s="419" t="s">
        <v>56</v>
      </c>
      <c r="P51" s="409" t="s">
        <v>755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6"/>
      <c r="B52" s="408"/>
      <c r="C52" s="181"/>
      <c r="D52" s="11"/>
      <c r="E52" s="196"/>
      <c r="F52" s="196"/>
      <c r="G52" s="318" t="s">
        <v>757</v>
      </c>
      <c r="H52" s="32" t="s">
        <v>18</v>
      </c>
      <c r="I52" s="177" t="s">
        <v>695</v>
      </c>
      <c r="J52" s="178" t="s">
        <v>31</v>
      </c>
      <c r="K52" s="318" t="s">
        <v>758</v>
      </c>
      <c r="L52" s="32" t="s">
        <v>21</v>
      </c>
      <c r="M52" s="196"/>
      <c r="N52" s="251"/>
      <c r="O52" s="420"/>
      <c r="P52" s="409"/>
      <c r="Q52" s="200" t="s">
        <v>667</v>
      </c>
      <c r="R52" s="233" t="s">
        <v>23</v>
      </c>
      <c r="S52" s="196"/>
      <c r="T52" s="197"/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759</v>
      </c>
      <c r="C53" s="239" t="s">
        <v>103</v>
      </c>
      <c r="D53" s="240" t="s">
        <v>31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759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360" t="s">
        <v>248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B55" s="361"/>
      <c r="C55" s="361"/>
      <c r="D55" s="361"/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405" t="s">
        <v>142</v>
      </c>
      <c r="P55" s="405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10</v>
      </c>
      <c r="L56" s="26">
        <f>2*(COUNTIF($M$4:$N$15,"TRANG")+COUNTIF(K4:L15,"TRANG"))</f>
        <v>2</v>
      </c>
      <c r="M56" s="26">
        <f>2*(COUNTIF($C$4:$J$15,"TRANG")+COUNTIF($Q$4:$X$15,"TRANG")-COUNTIF(I15:L15,"TRANG"))</f>
        <v>10</v>
      </c>
      <c r="N56" s="26">
        <f>2*(COUNTIF($M$4:$N$15,"TRANG")+COUNTIF(K4:L15,"TRANG"))</f>
        <v>2</v>
      </c>
      <c r="O56" s="400">
        <f t="shared" ref="O56:O61" si="0">SUM(M56:N56)</f>
        <v>12</v>
      </c>
      <c r="P56" s="400"/>
      <c r="Q56" s="72" t="s">
        <v>135</v>
      </c>
      <c r="R56" s="26">
        <f t="shared" ref="R56:S61" si="1">M56+M63+M70+M77</f>
        <v>42</v>
      </c>
      <c r="S56" s="26">
        <f t="shared" si="1"/>
        <v>12</v>
      </c>
      <c r="T56" s="26">
        <f t="shared" ref="T56:T61" si="2">SUM(R56:S56)</f>
        <v>54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401">
        <f t="shared" si="0"/>
        <v>10</v>
      </c>
      <c r="P57" s="401"/>
      <c r="Q57" s="47" t="s">
        <v>136</v>
      </c>
      <c r="R57" s="29">
        <f t="shared" si="1"/>
        <v>36</v>
      </c>
      <c r="S57" s="29">
        <f t="shared" si="1"/>
        <v>0</v>
      </c>
      <c r="T57" s="29">
        <f t="shared" si="2"/>
        <v>36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0</v>
      </c>
      <c r="M58" s="20">
        <f>2*(COUNTIF($C$4:$J$15,"NHU")+COUNTIF($Q$4:$X$15,"NHU")-COUNTIF(I15:L15,"NHU"))</f>
        <v>2</v>
      </c>
      <c r="N58" s="20">
        <f>2*(COUNTIF($M$4:$N$15,"NHU")+COUNTIF(K4:L15,"NHU"))</f>
        <v>0</v>
      </c>
      <c r="O58" s="402">
        <f t="shared" si="0"/>
        <v>2</v>
      </c>
      <c r="P58" s="402"/>
      <c r="Q58" s="48" t="s">
        <v>137</v>
      </c>
      <c r="R58" s="20">
        <f t="shared" si="1"/>
        <v>26</v>
      </c>
      <c r="S58" s="20">
        <f t="shared" si="1"/>
        <v>2</v>
      </c>
      <c r="T58" s="20">
        <f t="shared" si="2"/>
        <v>28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8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8</v>
      </c>
      <c r="N59" s="15">
        <f>2*(COUNTIF($M$4:$N$15,"NGUYÊN")+COUNTIF(K3:L13,"NGUYÊN"))</f>
        <v>0</v>
      </c>
      <c r="O59" s="403">
        <f t="shared" si="0"/>
        <v>8</v>
      </c>
      <c r="P59" s="403"/>
      <c r="Q59" s="49" t="s">
        <v>138</v>
      </c>
      <c r="R59" s="15">
        <f t="shared" si="1"/>
        <v>32</v>
      </c>
      <c r="S59" s="15">
        <f t="shared" si="1"/>
        <v>8</v>
      </c>
      <c r="T59" s="15">
        <f t="shared" si="2"/>
        <v>40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404">
        <f t="shared" si="0"/>
        <v>12</v>
      </c>
      <c r="P60" s="404"/>
      <c r="Q60" s="41" t="s">
        <v>139</v>
      </c>
      <c r="R60" s="41">
        <f t="shared" si="1"/>
        <v>36</v>
      </c>
      <c r="S60" s="41">
        <f t="shared" si="1"/>
        <v>8</v>
      </c>
      <c r="T60" s="41">
        <f t="shared" si="2"/>
        <v>44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4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4</v>
      </c>
      <c r="N61" s="174">
        <f>2*(COUNTIF($M$4:$N$15,"HIẾU")+COUNTIF(K5:L16,"HIẾU"))</f>
        <v>0</v>
      </c>
      <c r="O61" s="413">
        <f t="shared" si="0"/>
        <v>4</v>
      </c>
      <c r="P61" s="414"/>
      <c r="Q61" s="17" t="s">
        <v>383</v>
      </c>
      <c r="R61" s="17">
        <f>M61+M68+M75+M82</f>
        <v>14</v>
      </c>
      <c r="S61" s="17">
        <f t="shared" si="1"/>
        <v>0</v>
      </c>
      <c r="T61" s="17">
        <f t="shared" si="2"/>
        <v>14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405" t="s">
        <v>142</v>
      </c>
      <c r="P62" s="405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10</v>
      </c>
      <c r="L63" s="26">
        <f>2*(COUNTIF($M$17:$N$28,"TRANG")+COUNTIF(K17:L28,"TRANG"))</f>
        <v>4</v>
      </c>
      <c r="M63" s="26">
        <f>2*(COUNTIF($C$17:$J$28,"TRANG")+COUNTIF($Q$17:$X$28,"TRANG")-COUNTIF(I28:L28,"TRANG"))</f>
        <v>10</v>
      </c>
      <c r="N63" s="26">
        <f>2*(COUNTIF($M$17:$N$28,"TRANG")+COUNTIF(K17:L28,"TRANG"))</f>
        <v>4</v>
      </c>
      <c r="O63" s="400">
        <f t="shared" ref="O63:O68" si="3">SUM(M63:N63)</f>
        <v>14</v>
      </c>
      <c r="P63" s="400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401">
        <f t="shared" si="3"/>
        <v>10</v>
      </c>
      <c r="P64" s="401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10</v>
      </c>
      <c r="L65" s="20">
        <f>2*(COUNTIF($M$17:$N$28,"TUẤN")+COUNTIF(K17:L28,"TUẤN"))</f>
        <v>0</v>
      </c>
      <c r="M65" s="48">
        <f>2*(COUNTIF($C$17:$J$28,"NHU")+COUNTIF($Q$17:$X$28,"NHU")-COUNTIF(I29:L31,"NHU"))</f>
        <v>10</v>
      </c>
      <c r="N65" s="20">
        <f>2*(COUNTIF($M$17:$N$28,"NHU")+COUNTIF(K17:L28,"NHU"))</f>
        <v>0</v>
      </c>
      <c r="O65" s="402">
        <f t="shared" si="3"/>
        <v>10</v>
      </c>
      <c r="P65" s="402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10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6</v>
      </c>
      <c r="N66" s="15">
        <f>2*(COUNTIF($M$17:$N$28,"NGUYÊN")+COUNTIF(K16:L26,"NGUYÊN"))</f>
        <v>4</v>
      </c>
      <c r="O66" s="403">
        <f t="shared" si="3"/>
        <v>10</v>
      </c>
      <c r="P66" s="403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404">
        <f t="shared" si="3"/>
        <v>12</v>
      </c>
      <c r="P67" s="404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12">
        <f t="shared" si="3"/>
        <v>2</v>
      </c>
      <c r="P68" s="412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405" t="s">
        <v>142</v>
      </c>
      <c r="P69" s="405"/>
      <c r="T69" s="94"/>
    </row>
    <row r="70" spans="7:20" ht="29.25" customHeight="1" x14ac:dyDescent="0.25">
      <c r="G70" s="406"/>
      <c r="I70" s="24" t="s">
        <v>135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4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4</v>
      </c>
      <c r="O70" s="400">
        <f t="shared" ref="O70:O75" si="4">SUM(M70:N70)</f>
        <v>14</v>
      </c>
      <c r="P70" s="400"/>
      <c r="T70" s="94"/>
    </row>
    <row r="71" spans="7:20" ht="29.25" customHeight="1" x14ac:dyDescent="0.25">
      <c r="G71" s="406"/>
      <c r="I71" s="27" t="s">
        <v>136</v>
      </c>
      <c r="J71" s="28"/>
      <c r="K71" s="29">
        <f>2*(COUNTIF($C$30:$J$41,"UYÊN")+COUNTIF($Q$30:$X$41,"UYÊN")-COUNTIF($G$41:$J$41,"UYÊN"))</f>
        <v>8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8</v>
      </c>
      <c r="N71" s="29">
        <f>2*(COUNTIF($M$30:$N$41,"UYÊN")+COUNTIF(K31:L41,"UYÊN"))</f>
        <v>0</v>
      </c>
      <c r="O71" s="401">
        <f t="shared" si="4"/>
        <v>8</v>
      </c>
      <c r="P71" s="401"/>
      <c r="T71" s="94"/>
    </row>
    <row r="72" spans="7:20" ht="29.25" customHeight="1" x14ac:dyDescent="0.25">
      <c r="G72" s="406"/>
      <c r="I72" s="37" t="s">
        <v>137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402">
        <f t="shared" si="4"/>
        <v>4</v>
      </c>
      <c r="P72" s="402"/>
      <c r="T72" s="94"/>
    </row>
    <row r="73" spans="7:20" ht="29.25" customHeight="1" x14ac:dyDescent="0.25">
      <c r="G73" s="406"/>
      <c r="I73" s="30" t="s">
        <v>138</v>
      </c>
      <c r="J73" s="31"/>
      <c r="K73" s="15">
        <f>2*(COUNTIF($C$30:$J$41,"NGUYÊN")+COUNTIF($Q$30:$X$41,"NGUYÊN")-COUNTIF($G$41:$J$41,"NGUYÊN"))</f>
        <v>8</v>
      </c>
      <c r="L73" s="15">
        <f>2*(COUNTIF($M$30:$N$41,"NGUYÊN")+COUNTIF(K29:L39,"NGUYÊN"))</f>
        <v>0</v>
      </c>
      <c r="M73" s="15">
        <f>2*(COUNTIF($C$30:$J$41,"NGUYÊN")+COUNTIF($Q$30:$X$41,"NGUYÊN")-COUNTIF($G$41:$J$41,"NGUYÊN"))</f>
        <v>8</v>
      </c>
      <c r="N73" s="15">
        <f>2*(COUNTIF($M$30:$N$41,"NGUYÊN")+COUNTIF(K29:L39,"NGUYÊN"))</f>
        <v>0</v>
      </c>
      <c r="O73" s="403">
        <f t="shared" si="4"/>
        <v>8</v>
      </c>
      <c r="P73" s="403"/>
      <c r="T73" s="94"/>
    </row>
    <row r="74" spans="7:20" ht="29.25" customHeight="1" x14ac:dyDescent="0.25">
      <c r="G74" s="406"/>
      <c r="I74" s="39" t="s">
        <v>139</v>
      </c>
      <c r="J74" s="40"/>
      <c r="K74" s="41">
        <f>2*(COUNTIF($C$30:$J$41,"DÂN")+COUNTIF($Q$30:$X$41,"DÂN")-COUNTIF($G$41:$J$41,"DÂN"))</f>
        <v>10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10</v>
      </c>
      <c r="N74" s="41">
        <f>2*(COUNTIF($M$30:$N$41,"DÂN")+COUNTIF(K31:L41,"DÂN"))</f>
        <v>2</v>
      </c>
      <c r="O74" s="404">
        <f t="shared" si="4"/>
        <v>12</v>
      </c>
      <c r="P74" s="404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6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6</v>
      </c>
      <c r="N75" s="17">
        <f>2*(COUNTIF($M$30:$N$41,"HIẾU")+COUNTIF(K32:L42,"HIẾU"))</f>
        <v>0</v>
      </c>
      <c r="O75" s="412">
        <f t="shared" si="4"/>
        <v>6</v>
      </c>
      <c r="P75" s="412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405" t="s">
        <v>142</v>
      </c>
      <c r="P76" s="405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12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12</v>
      </c>
      <c r="N77" s="26">
        <f>2*(COUNTIF($M$43:$N$54,"TRANG")+COUNTIF(K43:L54,"TRANG"))</f>
        <v>2</v>
      </c>
      <c r="O77" s="400">
        <f t="shared" ref="O77:O82" si="5">SUM(M77:N77)</f>
        <v>14</v>
      </c>
      <c r="P77" s="400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401">
        <f t="shared" si="5"/>
        <v>8</v>
      </c>
      <c r="P78" s="401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12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12</v>
      </c>
      <c r="N79" s="20">
        <f>2*(COUNTIF($M$43:$N$54,"NHU")+COUNTIF(K43:L54,"NHU"))</f>
        <v>0</v>
      </c>
      <c r="O79" s="402">
        <f t="shared" si="5"/>
        <v>12</v>
      </c>
      <c r="P79" s="402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4</v>
      </c>
      <c r="O80" s="403">
        <f t="shared" si="5"/>
        <v>14</v>
      </c>
      <c r="P80" s="403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6</v>
      </c>
      <c r="L81" s="41">
        <f>2*(COUNTIF($M$43:$N$54,"DÂN")+COUNTIF(K43:L54,"DÂN"))</f>
        <v>2</v>
      </c>
      <c r="M81" s="41">
        <f>2*(COUNTIF($C$43:$J$54,"DÂN")+COUNTIF($Q$43:$X$54,"DÂN")-COUNTIF($G$54:$J$54,"DÂN"))</f>
        <v>6</v>
      </c>
      <c r="N81" s="41">
        <f>2*(COUNTIF($M$43:$N$54,"DÂN")+COUNTIF(K43:L54,"DÂN"))</f>
        <v>2</v>
      </c>
      <c r="O81" s="404">
        <f t="shared" si="5"/>
        <v>8</v>
      </c>
      <c r="P81" s="404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12">
        <f t="shared" si="5"/>
        <v>2</v>
      </c>
      <c r="P82" s="412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D8418-4B67-4348-910A-3817530776E9}">
  <dimension ref="A1:AI84"/>
  <sheetViews>
    <sheetView topLeftCell="A37" zoomScale="68" zoomScaleNormal="68" workbookViewId="0">
      <selection activeCell="I19" sqref="I19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8.8554687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37.7109375" customWidth="1"/>
    <col min="24" max="24" width="10.42578125" customWidth="1"/>
  </cols>
  <sheetData>
    <row r="1" spans="1:25" ht="138.75" customHeight="1" x14ac:dyDescent="0.25">
      <c r="A1" s="389" t="s">
        <v>760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1"/>
    </row>
    <row r="2" spans="1:25" s="1" customFormat="1" ht="64.5" customHeight="1" x14ac:dyDescent="0.25">
      <c r="A2" s="392" t="s">
        <v>590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3"/>
      <c r="O2" s="394" t="s">
        <v>2</v>
      </c>
      <c r="P2" s="395"/>
      <c r="Q2" s="395"/>
      <c r="R2" s="395"/>
      <c r="S2" s="395"/>
      <c r="T2" s="395"/>
      <c r="U2" s="395"/>
      <c r="V2" s="395"/>
      <c r="W2" s="395"/>
      <c r="X2" s="395"/>
    </row>
    <row r="3" spans="1:25" ht="20.25" thickBot="1" x14ac:dyDescent="0.3">
      <c r="A3" s="396" t="s">
        <v>3</v>
      </c>
      <c r="B3" s="397"/>
      <c r="C3" s="3" t="s">
        <v>4</v>
      </c>
      <c r="D3" s="4" t="s">
        <v>5</v>
      </c>
      <c r="E3" s="4" t="s">
        <v>6</v>
      </c>
      <c r="F3" s="4" t="s">
        <v>5</v>
      </c>
      <c r="G3" s="358" t="s">
        <v>7</v>
      </c>
      <c r="H3" s="222" t="s">
        <v>5</v>
      </c>
      <c r="I3" s="4" t="s">
        <v>8</v>
      </c>
      <c r="J3" s="222" t="s">
        <v>5</v>
      </c>
      <c r="K3" s="223" t="s">
        <v>9</v>
      </c>
      <c r="L3" s="220" t="s">
        <v>5</v>
      </c>
      <c r="M3" s="223" t="s">
        <v>10</v>
      </c>
      <c r="N3" s="356" t="s">
        <v>5</v>
      </c>
      <c r="O3" s="430" t="s">
        <v>3</v>
      </c>
      <c r="P3" s="43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39.75" customHeight="1" thickTop="1" x14ac:dyDescent="0.25">
      <c r="A4" s="379" t="s">
        <v>15</v>
      </c>
      <c r="B4" s="408" t="s">
        <v>698</v>
      </c>
      <c r="C4" s="190"/>
      <c r="D4" s="190"/>
      <c r="E4" s="190"/>
      <c r="F4" s="190"/>
      <c r="G4" s="190"/>
      <c r="H4" s="104"/>
      <c r="I4" s="192"/>
      <c r="J4" s="104"/>
      <c r="K4" s="181"/>
      <c r="L4" s="182"/>
      <c r="M4" s="181"/>
      <c r="N4" s="194"/>
      <c r="O4" s="419" t="s">
        <v>15</v>
      </c>
      <c r="P4" s="409" t="s">
        <v>698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7"/>
      <c r="B5" s="408"/>
      <c r="C5" s="195" t="s">
        <v>530</v>
      </c>
      <c r="D5" s="198" t="s">
        <v>21</v>
      </c>
      <c r="E5" s="195" t="s">
        <v>425</v>
      </c>
      <c r="F5" s="195" t="s">
        <v>155</v>
      </c>
      <c r="G5" s="196"/>
      <c r="H5" s="197"/>
      <c r="I5" s="196"/>
      <c r="J5" s="197"/>
      <c r="K5" s="11"/>
      <c r="L5" s="12"/>
      <c r="M5" s="11"/>
      <c r="N5" s="272"/>
      <c r="O5" s="423"/>
      <c r="P5" s="409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15" t="s">
        <v>24</v>
      </c>
      <c r="B6" s="417" t="s">
        <v>699</v>
      </c>
      <c r="C6" s="190"/>
      <c r="D6" s="191"/>
      <c r="E6" s="192"/>
      <c r="F6" s="192"/>
      <c r="G6" s="190"/>
      <c r="H6" s="190"/>
      <c r="I6" s="188" t="s">
        <v>331</v>
      </c>
      <c r="J6" s="359" t="s">
        <v>31</v>
      </c>
      <c r="K6" s="192"/>
      <c r="L6" s="192"/>
      <c r="M6" s="190"/>
      <c r="N6" s="253"/>
      <c r="O6" s="419" t="s">
        <v>24</v>
      </c>
      <c r="P6" s="480" t="s">
        <v>699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6"/>
      <c r="B7" s="418"/>
      <c r="C7" s="196"/>
      <c r="D7" s="196"/>
      <c r="E7" s="342" t="s">
        <v>682</v>
      </c>
      <c r="F7" s="227" t="s">
        <v>155</v>
      </c>
      <c r="G7" s="196"/>
      <c r="H7" s="197"/>
      <c r="I7" s="306" t="s">
        <v>312</v>
      </c>
      <c r="J7" s="195" t="s">
        <v>18</v>
      </c>
      <c r="K7" s="342" t="s">
        <v>570</v>
      </c>
      <c r="L7" s="341" t="s">
        <v>21</v>
      </c>
      <c r="M7" s="199"/>
      <c r="N7" s="251"/>
      <c r="O7" s="420"/>
      <c r="P7" s="481"/>
      <c r="Q7" s="200" t="s">
        <v>700</v>
      </c>
      <c r="R7" s="349" t="s">
        <v>23</v>
      </c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387" t="s">
        <v>34</v>
      </c>
      <c r="B8" s="408" t="s">
        <v>701</v>
      </c>
      <c r="C8" s="338" t="s">
        <v>702</v>
      </c>
      <c r="D8" s="305" t="s">
        <v>21</v>
      </c>
      <c r="E8" s="190"/>
      <c r="F8" s="190"/>
      <c r="G8" s="190"/>
      <c r="H8" s="190"/>
      <c r="I8" s="351" t="s">
        <v>417</v>
      </c>
      <c r="J8" s="352" t="s">
        <v>31</v>
      </c>
      <c r="K8" s="104"/>
      <c r="L8" s="105"/>
      <c r="M8" s="191"/>
      <c r="N8" s="148"/>
      <c r="O8" s="423" t="s">
        <v>34</v>
      </c>
      <c r="P8" s="409" t="s">
        <v>701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56.25" customHeight="1" thickBot="1" x14ac:dyDescent="0.3">
      <c r="A9" s="387"/>
      <c r="B9" s="418"/>
      <c r="C9" s="196"/>
      <c r="D9" s="196"/>
      <c r="E9" s="11"/>
      <c r="F9" s="196"/>
      <c r="G9" s="307" t="s">
        <v>703</v>
      </c>
      <c r="H9" s="308" t="s">
        <v>18</v>
      </c>
      <c r="I9" s="320" t="s">
        <v>704</v>
      </c>
      <c r="J9" s="320" t="s">
        <v>155</v>
      </c>
      <c r="K9" s="196"/>
      <c r="L9" s="196"/>
      <c r="M9" s="103"/>
      <c r="N9" s="103"/>
      <c r="O9" s="423"/>
      <c r="P9" s="409"/>
      <c r="Q9" s="284"/>
      <c r="R9" s="202"/>
      <c r="S9" s="175"/>
      <c r="T9" s="12"/>
      <c r="U9" s="200" t="s">
        <v>705</v>
      </c>
      <c r="V9" s="349" t="s">
        <v>545</v>
      </c>
      <c r="W9" s="196"/>
      <c r="X9" s="234"/>
    </row>
    <row r="10" spans="1:25" s="13" customFormat="1" ht="42" customHeight="1" thickTop="1" x14ac:dyDescent="0.25">
      <c r="A10" s="415" t="s">
        <v>45</v>
      </c>
      <c r="B10" s="417" t="s">
        <v>706</v>
      </c>
      <c r="C10" s="188" t="s">
        <v>386</v>
      </c>
      <c r="D10" s="340" t="s">
        <v>18</v>
      </c>
      <c r="E10" s="190"/>
      <c r="F10" s="181"/>
      <c r="G10" s="190"/>
      <c r="H10" s="191"/>
      <c r="I10" s="190"/>
      <c r="J10" s="104"/>
      <c r="K10" s="190"/>
      <c r="L10" s="191"/>
      <c r="M10" s="190"/>
      <c r="N10" s="253"/>
      <c r="O10" s="419" t="s">
        <v>45</v>
      </c>
      <c r="P10" s="480" t="s">
        <v>706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6"/>
      <c r="B11" s="418"/>
      <c r="C11" s="368" t="s">
        <v>707</v>
      </c>
      <c r="D11" s="308" t="s">
        <v>155</v>
      </c>
      <c r="E11" s="195" t="s">
        <v>295</v>
      </c>
      <c r="F11" s="198" t="s">
        <v>31</v>
      </c>
      <c r="G11" s="11"/>
      <c r="H11" s="11"/>
      <c r="I11" s="320" t="s">
        <v>708</v>
      </c>
      <c r="J11" s="320" t="s">
        <v>21</v>
      </c>
      <c r="K11" s="195" t="s">
        <v>628</v>
      </c>
      <c r="L11" s="177" t="s">
        <v>31</v>
      </c>
      <c r="M11" s="199"/>
      <c r="N11" s="251"/>
      <c r="O11" s="420"/>
      <c r="P11" s="481"/>
      <c r="Q11" s="285"/>
      <c r="R11" s="208"/>
      <c r="S11" s="207"/>
      <c r="T11" s="197"/>
      <c r="U11" s="196"/>
      <c r="V11" s="197"/>
      <c r="W11" s="200" t="s">
        <v>709</v>
      </c>
      <c r="X11" s="201" t="s">
        <v>545</v>
      </c>
    </row>
    <row r="12" spans="1:25" s="13" customFormat="1" ht="39" customHeight="1" thickTop="1" x14ac:dyDescent="0.25">
      <c r="A12" s="387" t="s">
        <v>56</v>
      </c>
      <c r="B12" s="408" t="s">
        <v>710</v>
      </c>
      <c r="C12" s="239" t="s">
        <v>711</v>
      </c>
      <c r="D12" s="240" t="s">
        <v>21</v>
      </c>
      <c r="E12" s="326" t="s">
        <v>298</v>
      </c>
      <c r="F12" s="313" t="s">
        <v>155</v>
      </c>
      <c r="G12" s="311" t="s">
        <v>562</v>
      </c>
      <c r="H12" s="316" t="s">
        <v>31</v>
      </c>
      <c r="I12" s="326" t="s">
        <v>602</v>
      </c>
      <c r="J12" s="189" t="s">
        <v>31</v>
      </c>
      <c r="K12" s="104"/>
      <c r="L12" s="191"/>
      <c r="M12" s="190"/>
      <c r="N12" s="191"/>
      <c r="O12" s="423" t="s">
        <v>56</v>
      </c>
      <c r="P12" s="409" t="s">
        <v>710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87"/>
      <c r="B13" s="418"/>
      <c r="C13" s="196"/>
      <c r="D13" s="196"/>
      <c r="E13" s="195" t="s">
        <v>627</v>
      </c>
      <c r="F13" s="195" t="s">
        <v>18</v>
      </c>
      <c r="G13" s="177" t="s">
        <v>567</v>
      </c>
      <c r="H13" s="177" t="s">
        <v>21</v>
      </c>
      <c r="I13" s="196"/>
      <c r="J13" s="105"/>
      <c r="K13" s="196"/>
      <c r="L13" s="197"/>
      <c r="M13" s="245"/>
      <c r="N13" s="103"/>
      <c r="O13" s="423"/>
      <c r="P13" s="409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712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712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5" t="s">
        <v>3</v>
      </c>
      <c r="B16" s="426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25" t="s">
        <v>3</v>
      </c>
      <c r="P16" s="427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5" s="13" customFormat="1" ht="48" customHeight="1" thickTop="1" x14ac:dyDescent="0.25">
      <c r="A17" s="387" t="s">
        <v>15</v>
      </c>
      <c r="B17" s="408" t="s">
        <v>713</v>
      </c>
      <c r="C17" s="338" t="s">
        <v>653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23" t="s">
        <v>15</v>
      </c>
      <c r="P17" s="409" t="s">
        <v>713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1.25" customHeight="1" thickBot="1" x14ac:dyDescent="0.3">
      <c r="A18" s="387"/>
      <c r="B18" s="408"/>
      <c r="C18" s="203" t="s">
        <v>654</v>
      </c>
      <c r="D18" s="69" t="s">
        <v>155</v>
      </c>
      <c r="E18" s="177" t="s">
        <v>97</v>
      </c>
      <c r="F18" s="177" t="s">
        <v>155</v>
      </c>
      <c r="G18" s="196"/>
      <c r="H18" s="105"/>
      <c r="I18" s="342" t="s">
        <v>655</v>
      </c>
      <c r="J18" s="341" t="s">
        <v>21</v>
      </c>
      <c r="K18" s="177" t="s">
        <v>692</v>
      </c>
      <c r="L18" s="178" t="s">
        <v>18</v>
      </c>
      <c r="M18" s="11"/>
      <c r="N18" s="103"/>
      <c r="O18" s="423"/>
      <c r="P18" s="409"/>
      <c r="Q18" s="196"/>
      <c r="R18" s="234"/>
      <c r="S18" s="196"/>
      <c r="T18" s="196"/>
      <c r="U18" s="196"/>
      <c r="V18" s="196"/>
      <c r="W18" s="196"/>
      <c r="X18" s="234"/>
    </row>
    <row r="19" spans="1:35" s="13" customFormat="1" ht="47.25" customHeight="1" thickTop="1" x14ac:dyDescent="0.25">
      <c r="A19" s="415" t="s">
        <v>24</v>
      </c>
      <c r="B19" s="417" t="s">
        <v>714</v>
      </c>
      <c r="C19" s="188" t="s">
        <v>616</v>
      </c>
      <c r="D19" s="313" t="s">
        <v>155</v>
      </c>
      <c r="E19" s="188" t="s">
        <v>442</v>
      </c>
      <c r="F19" s="189" t="s">
        <v>155</v>
      </c>
      <c r="G19" s="188" t="s">
        <v>658</v>
      </c>
      <c r="H19" s="189" t="s">
        <v>31</v>
      </c>
      <c r="I19" s="324" t="s">
        <v>715</v>
      </c>
      <c r="J19" s="325" t="s">
        <v>31</v>
      </c>
      <c r="K19" s="190"/>
      <c r="L19" s="191"/>
      <c r="M19" s="190"/>
      <c r="N19" s="253"/>
      <c r="O19" s="419" t="s">
        <v>24</v>
      </c>
      <c r="P19" s="480" t="s">
        <v>714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16"/>
      <c r="B20" s="418"/>
      <c r="C20" s="104"/>
      <c r="D20" s="196"/>
      <c r="E20" s="11"/>
      <c r="F20" s="196"/>
      <c r="G20" s="195" t="s">
        <v>666</v>
      </c>
      <c r="H20" s="195" t="s">
        <v>155</v>
      </c>
      <c r="I20" s="196"/>
      <c r="J20" s="196"/>
      <c r="K20" s="195" t="s">
        <v>438</v>
      </c>
      <c r="L20" s="195" t="s">
        <v>18</v>
      </c>
      <c r="M20" s="196"/>
      <c r="N20" s="275"/>
      <c r="O20" s="420"/>
      <c r="P20" s="481"/>
      <c r="Q20" s="307" t="s">
        <v>716</v>
      </c>
      <c r="R20" s="333" t="s">
        <v>23</v>
      </c>
      <c r="S20" s="282"/>
      <c r="T20" s="197"/>
      <c r="U20" s="196"/>
      <c r="V20" s="251"/>
      <c r="W20" s="196"/>
      <c r="X20" s="234"/>
    </row>
    <row r="21" spans="1:35" s="13" customFormat="1" ht="52.5" customHeight="1" thickTop="1" x14ac:dyDescent="0.25">
      <c r="A21" s="387" t="s">
        <v>34</v>
      </c>
      <c r="B21" s="408" t="s">
        <v>717</v>
      </c>
      <c r="C21" s="190"/>
      <c r="D21" s="193"/>
      <c r="E21" s="192"/>
      <c r="F21" s="105"/>
      <c r="G21" s="192"/>
      <c r="H21" s="105"/>
      <c r="I21" s="338" t="s">
        <v>718</v>
      </c>
      <c r="J21" s="305" t="s">
        <v>18</v>
      </c>
      <c r="K21" s="11"/>
      <c r="L21" s="182"/>
      <c r="M21" s="181"/>
      <c r="N21" s="148"/>
      <c r="O21" s="423" t="s">
        <v>34</v>
      </c>
      <c r="P21" s="409" t="s">
        <v>717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387"/>
      <c r="B22" s="418"/>
      <c r="C22" s="11"/>
      <c r="D22" s="11"/>
      <c r="E22" s="196"/>
      <c r="F22" s="197"/>
      <c r="G22" s="196"/>
      <c r="H22" s="197"/>
      <c r="I22" s="177" t="s">
        <v>695</v>
      </c>
      <c r="J22" s="178" t="s">
        <v>31</v>
      </c>
      <c r="K22" s="368" t="s">
        <v>719</v>
      </c>
      <c r="L22" s="308" t="s">
        <v>21</v>
      </c>
      <c r="M22" s="11"/>
      <c r="N22" s="103"/>
      <c r="O22" s="423"/>
      <c r="P22" s="409"/>
      <c r="Q22" s="196"/>
      <c r="R22" s="251"/>
      <c r="S22" s="11"/>
      <c r="T22" s="12"/>
      <c r="U22" s="200" t="s">
        <v>720</v>
      </c>
      <c r="V22" s="349" t="s">
        <v>23</v>
      </c>
      <c r="W22" s="200" t="s">
        <v>609</v>
      </c>
      <c r="X22" s="201" t="s">
        <v>23</v>
      </c>
    </row>
    <row r="23" spans="1:35" s="13" customFormat="1" ht="42.75" customHeight="1" thickTop="1" x14ac:dyDescent="0.25">
      <c r="A23" s="415" t="s">
        <v>45</v>
      </c>
      <c r="B23" s="417" t="s">
        <v>721</v>
      </c>
      <c r="C23" s="188" t="s">
        <v>608</v>
      </c>
      <c r="D23" s="326" t="s">
        <v>21</v>
      </c>
      <c r="E23" s="190"/>
      <c r="F23" s="191"/>
      <c r="G23" s="191"/>
      <c r="H23" s="193"/>
      <c r="I23" s="188" t="s">
        <v>662</v>
      </c>
      <c r="J23" s="313" t="s">
        <v>31</v>
      </c>
      <c r="K23" s="188" t="s">
        <v>413</v>
      </c>
      <c r="L23" s="189" t="s">
        <v>31</v>
      </c>
      <c r="M23" s="235"/>
      <c r="N23" s="253"/>
      <c r="O23" s="419" t="s">
        <v>45</v>
      </c>
      <c r="P23" s="480" t="s">
        <v>721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56.25" customHeight="1" thickBot="1" x14ac:dyDescent="0.3">
      <c r="A24" s="416"/>
      <c r="B24" s="418"/>
      <c r="C24" s="320" t="s">
        <v>722</v>
      </c>
      <c r="D24" s="320" t="s">
        <v>18</v>
      </c>
      <c r="E24" s="196"/>
      <c r="F24" s="197"/>
      <c r="G24" s="197"/>
      <c r="H24" s="197"/>
      <c r="I24" s="368" t="s">
        <v>723</v>
      </c>
      <c r="J24" s="308" t="s">
        <v>18</v>
      </c>
      <c r="K24" s="196"/>
      <c r="L24" s="197"/>
      <c r="M24" s="196"/>
      <c r="N24" s="251"/>
      <c r="O24" s="420"/>
      <c r="P24" s="481"/>
      <c r="Q24" s="307" t="s">
        <v>724</v>
      </c>
      <c r="R24" s="333" t="s">
        <v>545</v>
      </c>
      <c r="S24" s="282"/>
      <c r="T24" s="197"/>
      <c r="U24" s="196"/>
      <c r="V24" s="197"/>
      <c r="W24" s="307" t="s">
        <v>725</v>
      </c>
      <c r="X24" s="333" t="s">
        <v>23</v>
      </c>
    </row>
    <row r="25" spans="1:35" s="13" customFormat="1" ht="55.5" customHeight="1" thickTop="1" x14ac:dyDescent="0.25">
      <c r="A25" s="387" t="s">
        <v>56</v>
      </c>
      <c r="B25" s="408" t="s">
        <v>726</v>
      </c>
      <c r="C25" s="338" t="s">
        <v>727</v>
      </c>
      <c r="D25" s="305" t="s">
        <v>21</v>
      </c>
      <c r="E25" s="104"/>
      <c r="F25" s="193"/>
      <c r="G25" s="305" t="s">
        <v>664</v>
      </c>
      <c r="H25" s="305" t="s">
        <v>21</v>
      </c>
      <c r="I25" s="305" t="s">
        <v>665</v>
      </c>
      <c r="J25" s="305" t="s">
        <v>21</v>
      </c>
      <c r="K25" s="344" t="s">
        <v>630</v>
      </c>
      <c r="L25" s="345" t="s">
        <v>23</v>
      </c>
      <c r="M25" s="190"/>
      <c r="N25" s="192"/>
      <c r="O25" s="423" t="s">
        <v>56</v>
      </c>
      <c r="P25" s="409" t="s">
        <v>726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387"/>
      <c r="B26" s="418"/>
      <c r="C26" s="181"/>
      <c r="D26" s="196"/>
      <c r="E26" s="195" t="s">
        <v>640</v>
      </c>
      <c r="F26" s="195" t="s">
        <v>18</v>
      </c>
      <c r="G26" s="196"/>
      <c r="H26" s="196"/>
      <c r="I26" s="195" t="s">
        <v>439</v>
      </c>
      <c r="J26" s="195" t="s">
        <v>31</v>
      </c>
      <c r="K26" s="368" t="s">
        <v>728</v>
      </c>
      <c r="L26" s="308" t="s">
        <v>31</v>
      </c>
      <c r="M26" s="196"/>
      <c r="N26" s="196"/>
      <c r="O26" s="423"/>
      <c r="P26" s="409"/>
      <c r="Q26" s="200" t="s">
        <v>667</v>
      </c>
      <c r="R26" s="233" t="s">
        <v>23</v>
      </c>
      <c r="S26" s="196"/>
      <c r="T26" s="197"/>
      <c r="U26" s="11"/>
      <c r="V26" s="12"/>
      <c r="W26" s="11"/>
      <c r="X26" s="270"/>
    </row>
    <row r="27" spans="1:35" s="13" customFormat="1" ht="40.5" customHeight="1" thickTop="1" x14ac:dyDescent="0.25">
      <c r="A27" s="186" t="s">
        <v>64</v>
      </c>
      <c r="B27" s="213" t="s">
        <v>729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729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25" t="s">
        <v>3</v>
      </c>
      <c r="B29" s="426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25" t="s">
        <v>3</v>
      </c>
      <c r="P29" s="427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x14ac:dyDescent="0.25">
      <c r="A30" s="407" t="s">
        <v>15</v>
      </c>
      <c r="B30" s="408" t="s">
        <v>730</v>
      </c>
      <c r="C30" s="181"/>
      <c r="D30" s="190"/>
      <c r="E30" s="181"/>
      <c r="F30" s="190"/>
      <c r="G30" s="104"/>
      <c r="H30" s="104"/>
      <c r="I30" s="104"/>
      <c r="J30" s="190"/>
      <c r="K30" s="190"/>
      <c r="L30" s="193"/>
      <c r="M30" s="181"/>
      <c r="N30" s="148"/>
      <c r="O30" s="423" t="s">
        <v>15</v>
      </c>
      <c r="P30" s="409" t="s">
        <v>730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Bot="1" x14ac:dyDescent="0.3">
      <c r="A31" s="407"/>
      <c r="B31" s="408"/>
      <c r="C31" s="11" t="s">
        <v>338</v>
      </c>
      <c r="D31" s="11"/>
      <c r="E31" s="11" t="s">
        <v>338</v>
      </c>
      <c r="F31" s="12"/>
      <c r="G31" s="11" t="s">
        <v>338</v>
      </c>
      <c r="H31" s="12"/>
      <c r="I31" s="11" t="s">
        <v>338</v>
      </c>
      <c r="J31" s="196"/>
      <c r="K31" s="11" t="s">
        <v>338</v>
      </c>
      <c r="L31" s="196"/>
      <c r="M31" s="11"/>
      <c r="N31" s="272"/>
      <c r="O31" s="423"/>
      <c r="P31" s="409"/>
      <c r="Q31" s="11" t="s">
        <v>338</v>
      </c>
      <c r="R31" s="12"/>
      <c r="S31" s="11" t="s">
        <v>338</v>
      </c>
      <c r="T31" s="12"/>
      <c r="U31" s="11" t="s">
        <v>338</v>
      </c>
      <c r="V31" s="12"/>
      <c r="W31" s="11" t="s">
        <v>338</v>
      </c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5.25" customHeight="1" thickTop="1" x14ac:dyDescent="0.25">
      <c r="A32" s="428" t="s">
        <v>24</v>
      </c>
      <c r="B32" s="417" t="s">
        <v>731</v>
      </c>
      <c r="C32" s="190"/>
      <c r="D32" s="190"/>
      <c r="E32" s="190"/>
      <c r="F32" s="190"/>
      <c r="G32" s="190"/>
      <c r="H32" s="191"/>
      <c r="I32" s="192"/>
      <c r="J32" s="193"/>
      <c r="K32" s="192"/>
      <c r="L32" s="193"/>
      <c r="M32" s="192"/>
      <c r="N32" s="193"/>
      <c r="O32" s="419" t="s">
        <v>24</v>
      </c>
      <c r="P32" s="480" t="s">
        <v>731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29"/>
      <c r="B33" s="418"/>
      <c r="C33" s="11" t="s">
        <v>338</v>
      </c>
      <c r="D33" s="196"/>
      <c r="E33" s="196" t="s">
        <v>338</v>
      </c>
      <c r="F33" s="196"/>
      <c r="G33" s="11" t="s">
        <v>338</v>
      </c>
      <c r="H33" s="197"/>
      <c r="I33" s="196" t="s">
        <v>338</v>
      </c>
      <c r="J33" s="196"/>
      <c r="K33" s="196" t="s">
        <v>338</v>
      </c>
      <c r="L33" s="196"/>
      <c r="M33" s="196"/>
      <c r="N33" s="196"/>
      <c r="O33" s="420"/>
      <c r="P33" s="481"/>
      <c r="Q33" s="11" t="s">
        <v>338</v>
      </c>
      <c r="R33" s="196"/>
      <c r="S33" s="196" t="s">
        <v>338</v>
      </c>
      <c r="T33" s="197"/>
      <c r="U33" s="11" t="s">
        <v>338</v>
      </c>
      <c r="V33" s="196"/>
      <c r="W33" s="11" t="s">
        <v>338</v>
      </c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45" customHeight="1" thickTop="1" x14ac:dyDescent="0.25">
      <c r="A34" s="407" t="s">
        <v>34</v>
      </c>
      <c r="B34" s="408" t="s">
        <v>732</v>
      </c>
      <c r="C34" s="305" t="s">
        <v>702</v>
      </c>
      <c r="D34" s="305" t="s">
        <v>21</v>
      </c>
      <c r="E34" s="181"/>
      <c r="F34" s="181"/>
      <c r="G34" s="190"/>
      <c r="H34" s="193"/>
      <c r="I34" s="318" t="s">
        <v>733</v>
      </c>
      <c r="J34" s="32" t="s">
        <v>18</v>
      </c>
      <c r="K34" s="334" t="s">
        <v>761</v>
      </c>
      <c r="L34" s="357" t="s">
        <v>21</v>
      </c>
      <c r="M34" s="185"/>
      <c r="N34" s="276"/>
      <c r="O34" s="423" t="s">
        <v>34</v>
      </c>
      <c r="P34" s="409" t="s">
        <v>732</v>
      </c>
      <c r="Q34" s="215"/>
      <c r="R34" s="185"/>
      <c r="S34" s="185"/>
      <c r="T34" s="185"/>
      <c r="U34" s="190"/>
      <c r="V34" s="182"/>
      <c r="W34" s="206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45" customHeight="1" thickBot="1" x14ac:dyDescent="0.3">
      <c r="A35" s="407"/>
      <c r="B35" s="408"/>
      <c r="C35" s="354" t="s">
        <v>734</v>
      </c>
      <c r="D35" s="331" t="s">
        <v>155</v>
      </c>
      <c r="E35" s="177" t="s">
        <v>627</v>
      </c>
      <c r="F35" s="177" t="s">
        <v>18</v>
      </c>
      <c r="G35" s="320" t="s">
        <v>762</v>
      </c>
      <c r="H35" s="320" t="s">
        <v>155</v>
      </c>
      <c r="I35" s="195" t="s">
        <v>417</v>
      </c>
      <c r="J35" s="195" t="s">
        <v>31</v>
      </c>
      <c r="K35" s="195" t="s">
        <v>628</v>
      </c>
      <c r="L35" s="195" t="s">
        <v>31</v>
      </c>
      <c r="M35" s="199"/>
      <c r="N35" s="272"/>
      <c r="O35" s="423"/>
      <c r="P35" s="409"/>
      <c r="Q35" s="200" t="s">
        <v>700</v>
      </c>
      <c r="R35" s="233" t="s">
        <v>23</v>
      </c>
      <c r="S35" s="11"/>
      <c r="T35" s="12"/>
      <c r="U35" s="200" t="s">
        <v>705</v>
      </c>
      <c r="V35" s="233" t="s">
        <v>545</v>
      </c>
      <c r="W35" s="200" t="s">
        <v>625</v>
      </c>
      <c r="X35" s="201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41.25" customHeight="1" thickTop="1" x14ac:dyDescent="0.25">
      <c r="A36" s="415" t="s">
        <v>45</v>
      </c>
      <c r="B36" s="417" t="s">
        <v>736</v>
      </c>
      <c r="C36" s="365" t="s">
        <v>530</v>
      </c>
      <c r="D36" s="364" t="s">
        <v>21</v>
      </c>
      <c r="E36" s="192"/>
      <c r="F36" s="191"/>
      <c r="G36" s="192"/>
      <c r="H36" s="193"/>
      <c r="I36" s="11"/>
      <c r="J36" s="12"/>
      <c r="K36" s="318" t="s">
        <v>763</v>
      </c>
      <c r="L36" s="32" t="s">
        <v>31</v>
      </c>
      <c r="M36" s="104"/>
      <c r="N36" s="191"/>
      <c r="O36" s="419" t="s">
        <v>45</v>
      </c>
      <c r="P36" s="480" t="s">
        <v>736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45.75" customHeight="1" thickBot="1" x14ac:dyDescent="0.3">
      <c r="A37" s="416"/>
      <c r="B37" s="418"/>
      <c r="C37" s="322" t="s">
        <v>764</v>
      </c>
      <c r="D37" s="357" t="s">
        <v>31</v>
      </c>
      <c r="E37" s="195" t="s">
        <v>295</v>
      </c>
      <c r="F37" s="373" t="s">
        <v>31</v>
      </c>
      <c r="G37" s="196"/>
      <c r="H37" s="197"/>
      <c r="I37" s="320" t="s">
        <v>708</v>
      </c>
      <c r="J37" s="320" t="s">
        <v>21</v>
      </c>
      <c r="K37" s="196"/>
      <c r="L37" s="196"/>
      <c r="M37" s="199"/>
      <c r="N37" s="251"/>
      <c r="O37" s="420"/>
      <c r="P37" s="481"/>
      <c r="Q37" s="282"/>
      <c r="R37" s="197"/>
      <c r="S37" s="196"/>
      <c r="T37" s="197"/>
      <c r="U37" s="196"/>
      <c r="V37" s="197"/>
      <c r="W37" s="200" t="s">
        <v>709</v>
      </c>
      <c r="X37" s="201" t="s">
        <v>545</v>
      </c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387" t="s">
        <v>56</v>
      </c>
      <c r="B38" s="408" t="s">
        <v>738</v>
      </c>
      <c r="C38" s="190"/>
      <c r="D38" s="191"/>
      <c r="E38" s="11"/>
      <c r="F38" s="191"/>
      <c r="G38" s="372" t="s">
        <v>765</v>
      </c>
      <c r="H38" s="369" t="s">
        <v>31</v>
      </c>
      <c r="I38" s="192"/>
      <c r="J38" s="193"/>
      <c r="K38" s="344" t="s">
        <v>630</v>
      </c>
      <c r="L38" s="345" t="s">
        <v>23</v>
      </c>
      <c r="M38" s="104"/>
      <c r="N38" s="190"/>
      <c r="O38" s="423" t="s">
        <v>56</v>
      </c>
      <c r="P38" s="409" t="s">
        <v>738</v>
      </c>
      <c r="Q38" s="106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387"/>
      <c r="B39" s="408"/>
      <c r="C39" s="195" t="s">
        <v>766</v>
      </c>
      <c r="D39" s="369" t="s">
        <v>155</v>
      </c>
      <c r="E39" s="196"/>
      <c r="F39" s="196"/>
      <c r="G39" s="315"/>
      <c r="H39" s="196"/>
      <c r="I39" s="195" t="s">
        <v>312</v>
      </c>
      <c r="J39" s="195" t="s">
        <v>18</v>
      </c>
      <c r="K39" s="195" t="s">
        <v>767</v>
      </c>
      <c r="L39" s="369" t="s">
        <v>31</v>
      </c>
      <c r="M39" s="246"/>
      <c r="N39" s="277"/>
      <c r="O39" s="423"/>
      <c r="P39" s="409"/>
      <c r="Q39" s="196"/>
      <c r="R39" s="196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64</v>
      </c>
      <c r="B40" s="187" t="s">
        <v>740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740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25" t="s">
        <v>3</v>
      </c>
      <c r="B42" s="426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25" t="s">
        <v>3</v>
      </c>
      <c r="P42" s="427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5" s="13" customFormat="1" ht="44.25" customHeight="1" thickTop="1" x14ac:dyDescent="0.25">
      <c r="A43" s="387" t="s">
        <v>15</v>
      </c>
      <c r="B43" s="408" t="s">
        <v>741</v>
      </c>
      <c r="C43" s="181"/>
      <c r="D43" s="11"/>
      <c r="E43" s="190"/>
      <c r="F43" s="104"/>
      <c r="G43" s="192"/>
      <c r="H43" s="192"/>
      <c r="I43" s="190"/>
      <c r="J43" s="190"/>
      <c r="K43" s="181"/>
      <c r="L43" s="182"/>
      <c r="M43" s="182"/>
      <c r="N43" s="148"/>
      <c r="O43" s="423" t="s">
        <v>15</v>
      </c>
      <c r="P43" s="409" t="s">
        <v>741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387"/>
      <c r="B44" s="408"/>
      <c r="C44" s="195" t="s">
        <v>768</v>
      </c>
      <c r="D44" s="198" t="s">
        <v>18</v>
      </c>
      <c r="E44" s="195" t="s">
        <v>640</v>
      </c>
      <c r="F44" s="195" t="s">
        <v>18</v>
      </c>
      <c r="G44" s="244" t="s">
        <v>567</v>
      </c>
      <c r="H44" s="374" t="s">
        <v>21</v>
      </c>
      <c r="I44" s="196"/>
      <c r="J44" s="105"/>
      <c r="K44" s="196"/>
      <c r="L44" s="197"/>
      <c r="M44" s="11"/>
      <c r="N44" s="103"/>
      <c r="O44" s="423"/>
      <c r="P44" s="409"/>
      <c r="Q44" s="200" t="s">
        <v>743</v>
      </c>
      <c r="R44" s="233" t="s">
        <v>23</v>
      </c>
      <c r="S44" s="11"/>
      <c r="T44" s="12"/>
      <c r="U44" s="11"/>
      <c r="V44" s="12"/>
      <c r="W44" s="196"/>
      <c r="X44" s="251"/>
      <c r="Y44" s="332"/>
    </row>
    <row r="45" spans="1:35" s="13" customFormat="1" ht="46.5" customHeight="1" thickTop="1" x14ac:dyDescent="0.25">
      <c r="A45" s="415" t="s">
        <v>24</v>
      </c>
      <c r="B45" s="417" t="s">
        <v>744</v>
      </c>
      <c r="C45" s="203" t="s">
        <v>769</v>
      </c>
      <c r="D45" s="203" t="s">
        <v>18</v>
      </c>
      <c r="E45" s="190"/>
      <c r="F45" s="280"/>
      <c r="G45" s="181"/>
      <c r="H45" s="190"/>
      <c r="I45" s="338" t="s">
        <v>749</v>
      </c>
      <c r="J45" s="305" t="s">
        <v>18</v>
      </c>
      <c r="K45" s="352" t="s">
        <v>770</v>
      </c>
      <c r="L45" s="352" t="s">
        <v>31</v>
      </c>
      <c r="M45" s="190"/>
      <c r="N45" s="253"/>
      <c r="O45" s="419" t="s">
        <v>24</v>
      </c>
      <c r="P45" s="480" t="s">
        <v>744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16"/>
      <c r="B46" s="418"/>
      <c r="C46" s="237" t="s">
        <v>739</v>
      </c>
      <c r="D46" s="329" t="s">
        <v>21</v>
      </c>
      <c r="E46" s="196"/>
      <c r="F46" s="196"/>
      <c r="G46" s="196"/>
      <c r="H46" s="197"/>
      <c r="I46" s="196"/>
      <c r="J46" s="197"/>
      <c r="K46" s="196"/>
      <c r="L46" s="197"/>
      <c r="M46" s="196"/>
      <c r="N46" s="275"/>
      <c r="O46" s="420"/>
      <c r="P46" s="481"/>
      <c r="Q46" s="196"/>
      <c r="R46" s="196"/>
      <c r="S46" s="196"/>
      <c r="T46" s="197"/>
      <c r="U46" s="200" t="s">
        <v>720</v>
      </c>
      <c r="V46" s="233" t="s">
        <v>23</v>
      </c>
      <c r="W46" s="200" t="s">
        <v>609</v>
      </c>
      <c r="X46" s="233" t="s">
        <v>23</v>
      </c>
      <c r="Y46" s="332"/>
    </row>
    <row r="47" spans="1:35" s="13" customFormat="1" ht="41.25" customHeight="1" thickTop="1" x14ac:dyDescent="0.25">
      <c r="A47" s="387" t="s">
        <v>34</v>
      </c>
      <c r="B47" s="408" t="s">
        <v>747</v>
      </c>
      <c r="C47" s="311" t="s">
        <v>771</v>
      </c>
      <c r="D47" s="336" t="s">
        <v>21</v>
      </c>
      <c r="E47" s="192"/>
      <c r="F47" s="105"/>
      <c r="G47" s="181"/>
      <c r="H47" s="190"/>
      <c r="I47" s="181"/>
      <c r="J47" s="190"/>
      <c r="K47" s="351" t="s">
        <v>438</v>
      </c>
      <c r="L47" s="177" t="s">
        <v>18</v>
      </c>
      <c r="M47" s="181"/>
      <c r="N47" s="148"/>
      <c r="O47" s="423" t="s">
        <v>34</v>
      </c>
      <c r="P47" s="409" t="s">
        <v>747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52.5" customHeight="1" thickBot="1" x14ac:dyDescent="0.3">
      <c r="A48" s="387"/>
      <c r="B48" s="408"/>
      <c r="C48" s="196"/>
      <c r="D48" s="196"/>
      <c r="E48" s="11"/>
      <c r="F48" s="197"/>
      <c r="G48" s="177" t="s">
        <v>439</v>
      </c>
      <c r="H48" s="198" t="s">
        <v>31</v>
      </c>
      <c r="I48" s="11"/>
      <c r="J48" s="197"/>
      <c r="K48" s="196"/>
      <c r="L48" s="197"/>
      <c r="M48" s="11"/>
      <c r="N48" s="197"/>
      <c r="O48" s="423"/>
      <c r="P48" s="409"/>
      <c r="Q48" s="200" t="s">
        <v>750</v>
      </c>
      <c r="R48" s="233" t="s">
        <v>23</v>
      </c>
      <c r="S48" s="196"/>
      <c r="T48" s="197"/>
      <c r="U48" s="129"/>
      <c r="V48" s="103"/>
      <c r="W48" s="307" t="s">
        <v>772</v>
      </c>
      <c r="X48" s="333" t="s">
        <v>545</v>
      </c>
    </row>
    <row r="49" spans="1:24" s="13" customFormat="1" ht="41.25" customHeight="1" thickTop="1" x14ac:dyDescent="0.25">
      <c r="A49" s="415" t="s">
        <v>45</v>
      </c>
      <c r="B49" s="417" t="s">
        <v>751</v>
      </c>
      <c r="C49" s="190"/>
      <c r="D49" s="105"/>
      <c r="E49" s="190"/>
      <c r="F49" s="105"/>
      <c r="G49" s="190"/>
      <c r="H49" s="11"/>
      <c r="I49" s="351" t="s">
        <v>773</v>
      </c>
      <c r="J49" s="372" t="s">
        <v>31</v>
      </c>
      <c r="K49" s="190"/>
      <c r="L49" s="191"/>
      <c r="M49" s="190"/>
      <c r="N49" s="191"/>
      <c r="O49" s="419" t="s">
        <v>45</v>
      </c>
      <c r="P49" s="480" t="s">
        <v>751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16"/>
      <c r="B50" s="418"/>
      <c r="C50" s="196"/>
      <c r="D50" s="196"/>
      <c r="E50" s="307" t="s">
        <v>774</v>
      </c>
      <c r="F50" s="308" t="s">
        <v>155</v>
      </c>
      <c r="G50" s="196"/>
      <c r="H50" s="11"/>
      <c r="I50" s="104"/>
      <c r="J50" s="315"/>
      <c r="K50" s="177" t="s">
        <v>692</v>
      </c>
      <c r="L50" s="178" t="s">
        <v>18</v>
      </c>
      <c r="M50" s="11"/>
      <c r="N50" s="251"/>
      <c r="O50" s="420"/>
      <c r="P50" s="481"/>
      <c r="Q50" s="200" t="s">
        <v>753</v>
      </c>
      <c r="R50" s="233" t="s">
        <v>545</v>
      </c>
      <c r="S50" s="196"/>
      <c r="T50" s="197"/>
      <c r="U50" s="196"/>
      <c r="V50" s="251"/>
      <c r="W50" s="200" t="s">
        <v>754</v>
      </c>
      <c r="X50" s="233" t="s">
        <v>23</v>
      </c>
    </row>
    <row r="51" spans="1:24" s="13" customFormat="1" ht="40.5" customHeight="1" thickTop="1" x14ac:dyDescent="0.25">
      <c r="A51" s="415" t="s">
        <v>56</v>
      </c>
      <c r="B51" s="408" t="s">
        <v>755</v>
      </c>
      <c r="C51" s="305" t="s">
        <v>756</v>
      </c>
      <c r="D51" s="305" t="s">
        <v>21</v>
      </c>
      <c r="E51" s="322" t="s">
        <v>775</v>
      </c>
      <c r="F51" s="357" t="s">
        <v>155</v>
      </c>
      <c r="G51" s="351" t="s">
        <v>409</v>
      </c>
      <c r="H51" s="351" t="s">
        <v>155</v>
      </c>
      <c r="I51" s="243" t="s">
        <v>757</v>
      </c>
      <c r="J51" s="32" t="s">
        <v>18</v>
      </c>
      <c r="K51" s="190"/>
      <c r="L51" s="191"/>
      <c r="M51" s="190"/>
      <c r="N51" s="280"/>
      <c r="O51" s="419" t="s">
        <v>56</v>
      </c>
      <c r="P51" s="409" t="s">
        <v>755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6"/>
      <c r="B52" s="408"/>
      <c r="C52" s="181"/>
      <c r="D52" s="11"/>
      <c r="E52" s="196"/>
      <c r="F52" s="196"/>
      <c r="G52" s="181"/>
      <c r="H52" s="8"/>
      <c r="I52" s="11"/>
      <c r="J52" s="12"/>
      <c r="K52" s="318" t="s">
        <v>758</v>
      </c>
      <c r="L52" s="32" t="s">
        <v>21</v>
      </c>
      <c r="M52" s="196"/>
      <c r="N52" s="251"/>
      <c r="O52" s="420"/>
      <c r="P52" s="409"/>
      <c r="Q52" s="200" t="s">
        <v>667</v>
      </c>
      <c r="R52" s="233" t="s">
        <v>23</v>
      </c>
      <c r="S52" s="196"/>
      <c r="T52" s="197"/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759</v>
      </c>
      <c r="C53" s="239" t="s">
        <v>103</v>
      </c>
      <c r="D53" s="240" t="s">
        <v>31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759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360" t="s">
        <v>248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B55" s="361"/>
      <c r="C55" s="361"/>
      <c r="D55" s="361"/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405" t="s">
        <v>142</v>
      </c>
      <c r="P55" s="405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10</v>
      </c>
      <c r="L56" s="26">
        <f>2*(COUNTIF($M$4:$N$15,"TRANG")+COUNTIF(K4:L15,"TRANG"))</f>
        <v>2</v>
      </c>
      <c r="M56" s="26">
        <f>2*(COUNTIF($C$4:$J$15,"TRANG")+COUNTIF($Q$4:$X$15,"TRANG")-COUNTIF(I15:L15,"TRANG"))</f>
        <v>10</v>
      </c>
      <c r="N56" s="26">
        <f>2*(COUNTIF($M$4:$N$15,"TRANG")+COUNTIF(K4:L15,"TRANG"))</f>
        <v>2</v>
      </c>
      <c r="O56" s="400">
        <f t="shared" ref="O56:O61" si="0">SUM(M56:N56)</f>
        <v>12</v>
      </c>
      <c r="P56" s="400"/>
      <c r="Q56" s="72" t="s">
        <v>135</v>
      </c>
      <c r="R56" s="26">
        <f t="shared" ref="R56:S61" si="1">M56+M63+M70+M77</f>
        <v>34</v>
      </c>
      <c r="S56" s="26">
        <f t="shared" si="1"/>
        <v>14</v>
      </c>
      <c r="T56" s="26">
        <f t="shared" ref="T56:T61" si="2">SUM(R56:S56)</f>
        <v>48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401">
        <f t="shared" si="0"/>
        <v>10</v>
      </c>
      <c r="P57" s="401"/>
      <c r="Q57" s="47" t="s">
        <v>136</v>
      </c>
      <c r="R57" s="29">
        <f t="shared" si="1"/>
        <v>32</v>
      </c>
      <c r="S57" s="29">
        <f t="shared" si="1"/>
        <v>0</v>
      </c>
      <c r="T57" s="29">
        <f t="shared" si="2"/>
        <v>32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0</v>
      </c>
      <c r="M58" s="20">
        <f>2*(COUNTIF($C$4:$J$15,"NHU")+COUNTIF($Q$4:$X$15,"NHU")-COUNTIF(I15:L15,"NHU"))</f>
        <v>2</v>
      </c>
      <c r="N58" s="20">
        <f>2*(COUNTIF($M$4:$N$15,"NHU")+COUNTIF(K4:L15,"NHU"))</f>
        <v>0</v>
      </c>
      <c r="O58" s="402">
        <f t="shared" si="0"/>
        <v>2</v>
      </c>
      <c r="P58" s="402"/>
      <c r="Q58" s="48" t="s">
        <v>137</v>
      </c>
      <c r="R58" s="20">
        <f t="shared" si="1"/>
        <v>26</v>
      </c>
      <c r="S58" s="20">
        <f t="shared" si="1"/>
        <v>4</v>
      </c>
      <c r="T58" s="20">
        <f t="shared" si="2"/>
        <v>30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8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8</v>
      </c>
      <c r="N59" s="15">
        <f>2*(COUNTIF($M$4:$N$15,"NGUYÊN")+COUNTIF(K3:L13,"NGUYÊN"))</f>
        <v>0</v>
      </c>
      <c r="O59" s="403">
        <f t="shared" si="0"/>
        <v>8</v>
      </c>
      <c r="P59" s="403"/>
      <c r="Q59" s="49" t="s">
        <v>138</v>
      </c>
      <c r="R59" s="15">
        <f t="shared" si="1"/>
        <v>30</v>
      </c>
      <c r="S59" s="15">
        <f t="shared" si="1"/>
        <v>8</v>
      </c>
      <c r="T59" s="15">
        <f t="shared" si="2"/>
        <v>38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404">
        <f t="shared" si="0"/>
        <v>12</v>
      </c>
      <c r="P60" s="404"/>
      <c r="Q60" s="41" t="s">
        <v>139</v>
      </c>
      <c r="R60" s="41">
        <f t="shared" si="1"/>
        <v>34</v>
      </c>
      <c r="S60" s="41">
        <f t="shared" si="1"/>
        <v>8</v>
      </c>
      <c r="T60" s="41">
        <f t="shared" si="2"/>
        <v>42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4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4</v>
      </c>
      <c r="N61" s="174">
        <f>2*(COUNTIF($M$4:$N$15,"HIẾU")+COUNTIF(K5:L16,"HIẾU"))</f>
        <v>0</v>
      </c>
      <c r="O61" s="413">
        <f t="shared" si="0"/>
        <v>4</v>
      </c>
      <c r="P61" s="414"/>
      <c r="Q61" s="17" t="s">
        <v>383</v>
      </c>
      <c r="R61" s="17">
        <f>M61+M68+M75+M82</f>
        <v>16</v>
      </c>
      <c r="S61" s="17">
        <f t="shared" si="1"/>
        <v>0</v>
      </c>
      <c r="T61" s="17">
        <f t="shared" si="2"/>
        <v>16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405" t="s">
        <v>142</v>
      </c>
      <c r="P62" s="405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10</v>
      </c>
      <c r="L63" s="26">
        <f>2*(COUNTIF($M$17:$N$28,"TRANG")+COUNTIF(K17:L28,"TRANG"))</f>
        <v>4</v>
      </c>
      <c r="M63" s="26">
        <f>2*(COUNTIF($C$17:$J$28,"TRANG")+COUNTIF($Q$17:$X$28,"TRANG")-COUNTIF(I28:L28,"TRANG"))</f>
        <v>10</v>
      </c>
      <c r="N63" s="26">
        <f>2*(COUNTIF($M$17:$N$28,"TRANG")+COUNTIF(K17:L28,"TRANG"))</f>
        <v>4</v>
      </c>
      <c r="O63" s="400">
        <f t="shared" ref="O63:O68" si="3">SUM(M63:N63)</f>
        <v>14</v>
      </c>
      <c r="P63" s="400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401">
        <f t="shared" si="3"/>
        <v>10</v>
      </c>
      <c r="P64" s="401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10</v>
      </c>
      <c r="L65" s="20">
        <f>2*(COUNTIF($M$17:$N$28,"TUẤN")+COUNTIF(K17:L28,"TUẤN"))</f>
        <v>0</v>
      </c>
      <c r="M65" s="48">
        <f>2*(COUNTIF($C$17:$J$28,"NHU")+COUNTIF($Q$17:$X$28,"NHU")-COUNTIF(I29:L31,"NHU"))</f>
        <v>10</v>
      </c>
      <c r="N65" s="20">
        <f>2*(COUNTIF($M$17:$N$28,"NHU")+COUNTIF(K17:L28,"NHU"))</f>
        <v>2</v>
      </c>
      <c r="O65" s="402">
        <f t="shared" si="3"/>
        <v>12</v>
      </c>
      <c r="P65" s="402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10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6</v>
      </c>
      <c r="N66" s="15">
        <f>2*(COUNTIF($M$17:$N$28,"NGUYÊN")+COUNTIF(K16:L26,"NGUYÊN"))</f>
        <v>4</v>
      </c>
      <c r="O66" s="403">
        <f t="shared" si="3"/>
        <v>10</v>
      </c>
      <c r="P66" s="403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404">
        <f t="shared" si="3"/>
        <v>12</v>
      </c>
      <c r="P67" s="404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12">
        <f t="shared" si="3"/>
        <v>2</v>
      </c>
      <c r="P68" s="412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405" t="s">
        <v>142</v>
      </c>
      <c r="P69" s="405"/>
      <c r="T69" s="94"/>
    </row>
    <row r="70" spans="7:20" ht="29.25" customHeight="1" x14ac:dyDescent="0.25">
      <c r="G70" s="406"/>
      <c r="I70" s="24" t="s">
        <v>135</v>
      </c>
      <c r="J70" s="25"/>
      <c r="K70" s="26">
        <f>2*(COUNTIF($C$30:$J$41,"TRANG")+COUNTIF($Q$30:$X$41,"TRANG")-COUNTIF($G$41:$J$41,"TRANG"))</f>
        <v>8</v>
      </c>
      <c r="L70" s="26">
        <f>2*(COUNTIF($M$30:$N$41,"TRANG")+COUNTIF(K31:L41,"TRANG"))</f>
        <v>6</v>
      </c>
      <c r="M70" s="26">
        <f>2*(COUNTIF($C$30:$J$41,"TRANG")+COUNTIF($Q$30:$X$41,"TRANG")-COUNTIF($G$41:$J$41,"TRANG"))</f>
        <v>8</v>
      </c>
      <c r="N70" s="26">
        <f>2*(COUNTIF($M$30:$N$41,"TRANG")+COUNTIF(K31:L41,"TRANG"))</f>
        <v>6</v>
      </c>
      <c r="O70" s="400">
        <f t="shared" ref="O70:O75" si="4">SUM(M70:N70)</f>
        <v>14</v>
      </c>
      <c r="P70" s="400"/>
      <c r="T70" s="94"/>
    </row>
    <row r="71" spans="7:20" ht="29.25" customHeight="1" x14ac:dyDescent="0.25">
      <c r="G71" s="406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401">
        <f t="shared" si="4"/>
        <v>6</v>
      </c>
      <c r="P71" s="401"/>
      <c r="T71" s="94"/>
    </row>
    <row r="72" spans="7:20" ht="29.25" customHeight="1" x14ac:dyDescent="0.25">
      <c r="G72" s="406"/>
      <c r="I72" s="37" t="s">
        <v>137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402">
        <f t="shared" si="4"/>
        <v>4</v>
      </c>
      <c r="P72" s="402"/>
      <c r="T72" s="94"/>
    </row>
    <row r="73" spans="7:20" ht="29.25" customHeight="1" x14ac:dyDescent="0.25">
      <c r="G73" s="406"/>
      <c r="I73" s="30" t="s">
        <v>138</v>
      </c>
      <c r="J73" s="31"/>
      <c r="K73" s="15">
        <f>2*(COUNTIF($C$30:$J$41,"NGUYÊN")+COUNTIF($Q$30:$X$41,"NGUYÊN")-COUNTIF($G$41:$J$41,"NGUYÊN"))</f>
        <v>6</v>
      </c>
      <c r="L73" s="15">
        <f>2*(COUNTIF($M$30:$N$41,"NGUYÊN")+COUNTIF(K29:L39,"NGUYÊN"))</f>
        <v>0</v>
      </c>
      <c r="M73" s="15">
        <f>2*(COUNTIF($C$30:$J$41,"NGUYÊN")+COUNTIF($Q$30:$X$41,"NGUYÊN")-COUNTIF($G$41:$J$41,"NGUYÊN"))</f>
        <v>6</v>
      </c>
      <c r="N73" s="15">
        <f>2*(COUNTIF($M$30:$N$41,"NGUYÊN")+COUNTIF(K29:L39,"NGUYÊN"))</f>
        <v>0</v>
      </c>
      <c r="O73" s="403">
        <f t="shared" si="4"/>
        <v>6</v>
      </c>
      <c r="P73" s="403"/>
      <c r="T73" s="94"/>
    </row>
    <row r="74" spans="7:20" ht="29.25" customHeight="1" x14ac:dyDescent="0.25">
      <c r="G74" s="406"/>
      <c r="I74" s="39" t="s">
        <v>139</v>
      </c>
      <c r="J74" s="40"/>
      <c r="K74" s="41">
        <f>2*(COUNTIF($C$30:$J$41,"DÂN")+COUNTIF($Q$30:$X$41,"DÂN")-COUNTIF($G$41:$J$41,"DÂN"))</f>
        <v>6</v>
      </c>
      <c r="L74" s="41">
        <f>2*(COUNTIF($M$30:$N$41,"DÂN")+COUNTIF(K31:L41,"DÂN"))</f>
        <v>2</v>
      </c>
      <c r="M74" s="41">
        <f>2*(COUNTIF($C$30:$J$41,"DÂN")+COUNTIF($Q$30:$X$41,"DÂN")-COUNTIF($G$41:$J$41,"DÂN"))</f>
        <v>6</v>
      </c>
      <c r="N74" s="41">
        <f>2*(COUNTIF($M$30:$N$41,"DÂN")+COUNTIF(K31:L41,"DÂN"))</f>
        <v>2</v>
      </c>
      <c r="O74" s="404">
        <f t="shared" si="4"/>
        <v>8</v>
      </c>
      <c r="P74" s="404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6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6</v>
      </c>
      <c r="N75" s="17">
        <f>2*(COUNTIF($M$30:$N$41,"HIẾU")+COUNTIF(K32:L42,"HIẾU"))</f>
        <v>0</v>
      </c>
      <c r="O75" s="412">
        <f t="shared" si="4"/>
        <v>6</v>
      </c>
      <c r="P75" s="412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405" t="s">
        <v>142</v>
      </c>
      <c r="P76" s="405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6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6</v>
      </c>
      <c r="N77" s="26">
        <f>2*(COUNTIF($M$43:$N$54,"TRANG")+COUNTIF(K43:L54,"TRANG"))</f>
        <v>2</v>
      </c>
      <c r="O77" s="400">
        <f t="shared" ref="O77:O82" si="5">SUM(M77:N77)</f>
        <v>8</v>
      </c>
      <c r="P77" s="400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6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6</v>
      </c>
      <c r="N78" s="29">
        <f>2*(COUNTIF($M$43:$N$54,"UYÊN")+COUNTIF(K43:L54,"UYÊN"))</f>
        <v>0</v>
      </c>
      <c r="O78" s="401">
        <f t="shared" si="5"/>
        <v>6</v>
      </c>
      <c r="P78" s="401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12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12</v>
      </c>
      <c r="N79" s="20">
        <f>2*(COUNTIF($M$43:$N$54,"NHU")+COUNTIF(K43:L54,"NHU"))</f>
        <v>0</v>
      </c>
      <c r="O79" s="402">
        <f t="shared" si="5"/>
        <v>12</v>
      </c>
      <c r="P79" s="402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4</v>
      </c>
      <c r="O80" s="403">
        <f t="shared" si="5"/>
        <v>14</v>
      </c>
      <c r="P80" s="403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404">
        <f t="shared" si="5"/>
        <v>10</v>
      </c>
      <c r="P81" s="404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4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4</v>
      </c>
      <c r="N82" s="17">
        <f>2*(COUNTIF($M$43:$N$54,"HIẾU")+COUNTIF(K44:L55,"HIẾU"))</f>
        <v>0</v>
      </c>
      <c r="O82" s="412">
        <f t="shared" si="5"/>
        <v>4</v>
      </c>
      <c r="P82" s="412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74EFE-866F-4A44-B528-CFAF6EA12CC1}">
  <dimension ref="A1:AI84"/>
  <sheetViews>
    <sheetView tabSelected="1" topLeftCell="A9" zoomScale="70" zoomScaleNormal="70" workbookViewId="0">
      <selection activeCell="N17" sqref="N17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8.8554687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37.7109375" customWidth="1"/>
    <col min="24" max="24" width="10.42578125" customWidth="1"/>
  </cols>
  <sheetData>
    <row r="1" spans="1:25" ht="138.75" customHeight="1" x14ac:dyDescent="0.25">
      <c r="A1" s="389" t="s">
        <v>776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1"/>
    </row>
    <row r="2" spans="1:25" s="1" customFormat="1" ht="64.5" customHeight="1" x14ac:dyDescent="0.25">
      <c r="A2" s="392" t="s">
        <v>590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3"/>
      <c r="O2" s="394" t="s">
        <v>2</v>
      </c>
      <c r="P2" s="395"/>
      <c r="Q2" s="395"/>
      <c r="R2" s="395"/>
      <c r="S2" s="395"/>
      <c r="T2" s="395"/>
      <c r="U2" s="395"/>
      <c r="V2" s="395"/>
      <c r="W2" s="395"/>
      <c r="X2" s="395"/>
    </row>
    <row r="3" spans="1:25" ht="20.25" thickBot="1" x14ac:dyDescent="0.3">
      <c r="A3" s="396" t="s">
        <v>3</v>
      </c>
      <c r="B3" s="397"/>
      <c r="C3" s="3" t="s">
        <v>4</v>
      </c>
      <c r="D3" s="4" t="s">
        <v>5</v>
      </c>
      <c r="E3" s="4" t="s">
        <v>6</v>
      </c>
      <c r="F3" s="4" t="s">
        <v>5</v>
      </c>
      <c r="G3" s="358" t="s">
        <v>7</v>
      </c>
      <c r="H3" s="222" t="s">
        <v>5</v>
      </c>
      <c r="I3" s="4" t="s">
        <v>8</v>
      </c>
      <c r="J3" s="222" t="s">
        <v>5</v>
      </c>
      <c r="K3" s="223" t="s">
        <v>9</v>
      </c>
      <c r="L3" s="220" t="s">
        <v>5</v>
      </c>
      <c r="M3" s="223" t="s">
        <v>10</v>
      </c>
      <c r="N3" s="356" t="s">
        <v>5</v>
      </c>
      <c r="O3" s="430" t="s">
        <v>3</v>
      </c>
      <c r="P3" s="43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39.75" customHeight="1" thickTop="1" x14ac:dyDescent="0.25">
      <c r="A4" s="379" t="s">
        <v>15</v>
      </c>
      <c r="B4" s="408" t="s">
        <v>777</v>
      </c>
      <c r="C4" s="190"/>
      <c r="D4" s="190"/>
      <c r="E4" s="190"/>
      <c r="F4" s="190"/>
      <c r="G4" s="190"/>
      <c r="H4" s="104"/>
      <c r="I4" s="192"/>
      <c r="J4" s="190"/>
      <c r="K4" s="181"/>
      <c r="L4" s="182"/>
      <c r="M4" s="181"/>
      <c r="N4" s="194"/>
      <c r="O4" s="419" t="s">
        <v>15</v>
      </c>
      <c r="P4" s="409" t="s">
        <v>777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7"/>
      <c r="B5" s="408"/>
      <c r="C5" s="196"/>
      <c r="D5" s="197"/>
      <c r="E5" s="342" t="s">
        <v>778</v>
      </c>
      <c r="F5" s="341" t="s">
        <v>155</v>
      </c>
      <c r="G5" s="11"/>
      <c r="H5" s="11"/>
      <c r="I5" s="195" t="s">
        <v>733</v>
      </c>
      <c r="J5" s="352" t="s">
        <v>18</v>
      </c>
      <c r="K5" s="11"/>
      <c r="L5" s="12"/>
      <c r="M5" s="11"/>
      <c r="N5" s="272"/>
      <c r="O5" s="423"/>
      <c r="P5" s="409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15" t="s">
        <v>24</v>
      </c>
      <c r="B6" s="417" t="s">
        <v>779</v>
      </c>
      <c r="C6" s="192"/>
      <c r="D6" s="191"/>
      <c r="E6" s="192"/>
      <c r="F6" s="192"/>
      <c r="G6" s="190"/>
      <c r="H6" s="190"/>
      <c r="I6" s="190"/>
      <c r="J6" s="191"/>
      <c r="K6" s="192"/>
      <c r="L6" s="192"/>
      <c r="M6" s="190"/>
      <c r="N6" s="253"/>
      <c r="O6" s="419" t="s">
        <v>24</v>
      </c>
      <c r="P6" s="480" t="s">
        <v>779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6"/>
      <c r="B7" s="418"/>
      <c r="C7" s="196"/>
      <c r="D7" s="105"/>
      <c r="E7" s="342" t="s">
        <v>766</v>
      </c>
      <c r="F7" s="227" t="s">
        <v>155</v>
      </c>
      <c r="G7" s="342" t="s">
        <v>780</v>
      </c>
      <c r="H7" s="341" t="s">
        <v>21</v>
      </c>
      <c r="I7" s="306" t="s">
        <v>312</v>
      </c>
      <c r="J7" s="195" t="s">
        <v>18</v>
      </c>
      <c r="K7" s="342" t="s">
        <v>761</v>
      </c>
      <c r="L7" s="341" t="s">
        <v>21</v>
      </c>
      <c r="M7" s="199"/>
      <c r="N7" s="251"/>
      <c r="O7" s="420"/>
      <c r="P7" s="481"/>
      <c r="Q7" s="200" t="s">
        <v>700</v>
      </c>
      <c r="R7" s="349" t="s">
        <v>23</v>
      </c>
      <c r="S7" s="196"/>
      <c r="T7" s="197"/>
      <c r="U7" s="196"/>
      <c r="V7" s="196"/>
      <c r="W7" s="196"/>
      <c r="X7" s="234"/>
    </row>
    <row r="8" spans="1:25" s="13" customFormat="1" ht="42" customHeight="1" x14ac:dyDescent="0.25">
      <c r="A8" s="387" t="s">
        <v>34</v>
      </c>
      <c r="B8" s="408" t="s">
        <v>781</v>
      </c>
      <c r="C8" s="305" t="s">
        <v>702</v>
      </c>
      <c r="D8" s="305" t="s">
        <v>21</v>
      </c>
      <c r="E8" s="192"/>
      <c r="F8" s="190"/>
      <c r="G8" s="190"/>
      <c r="H8" s="190"/>
      <c r="I8" s="69" t="s">
        <v>762</v>
      </c>
      <c r="J8" s="305" t="s">
        <v>155</v>
      </c>
      <c r="K8" s="104"/>
      <c r="L8" s="105"/>
      <c r="M8" s="191"/>
      <c r="N8" s="148"/>
      <c r="O8" s="423" t="s">
        <v>34</v>
      </c>
      <c r="P8" s="409" t="s">
        <v>781</v>
      </c>
      <c r="Q8" s="283"/>
      <c r="R8" s="185"/>
      <c r="S8" s="184"/>
      <c r="T8" s="105"/>
      <c r="U8" s="181"/>
      <c r="V8" s="191"/>
      <c r="W8" s="104"/>
      <c r="X8" s="268"/>
    </row>
    <row r="9" spans="1:25" s="13" customFormat="1" ht="48.75" customHeight="1" x14ac:dyDescent="0.25">
      <c r="A9" s="387"/>
      <c r="B9" s="418"/>
      <c r="C9" s="196"/>
      <c r="D9" s="196"/>
      <c r="E9" s="196"/>
      <c r="F9" s="182"/>
      <c r="G9" s="368" t="s">
        <v>782</v>
      </c>
      <c r="H9" s="375" t="s">
        <v>31</v>
      </c>
      <c r="I9" s="196"/>
      <c r="J9" s="315"/>
      <c r="K9" s="177" t="s">
        <v>767</v>
      </c>
      <c r="L9" s="177" t="s">
        <v>31</v>
      </c>
      <c r="M9" s="103"/>
      <c r="N9" s="103"/>
      <c r="O9" s="423"/>
      <c r="P9" s="409"/>
      <c r="Q9" s="284"/>
      <c r="R9" s="202"/>
      <c r="S9" s="175"/>
      <c r="T9" s="12"/>
      <c r="U9" s="200" t="s">
        <v>705</v>
      </c>
      <c r="V9" s="349" t="s">
        <v>545</v>
      </c>
      <c r="W9" s="376" t="s">
        <v>625</v>
      </c>
      <c r="X9" s="377" t="s">
        <v>545</v>
      </c>
    </row>
    <row r="10" spans="1:25" s="13" customFormat="1" ht="42" customHeight="1" x14ac:dyDescent="0.25">
      <c r="A10" s="415" t="s">
        <v>45</v>
      </c>
      <c r="B10" s="417" t="s">
        <v>783</v>
      </c>
      <c r="C10" s="190"/>
      <c r="D10" s="104"/>
      <c r="E10" s="192"/>
      <c r="F10" s="192"/>
      <c r="G10" s="190"/>
      <c r="H10" s="191"/>
      <c r="I10" s="305" t="s">
        <v>708</v>
      </c>
      <c r="J10" s="305" t="s">
        <v>21</v>
      </c>
      <c r="K10" s="190"/>
      <c r="L10" s="191"/>
      <c r="M10" s="190"/>
      <c r="N10" s="253"/>
      <c r="O10" s="419" t="s">
        <v>45</v>
      </c>
      <c r="P10" s="480" t="s">
        <v>783</v>
      </c>
      <c r="Q10" s="281"/>
      <c r="R10" s="191"/>
      <c r="S10" s="190"/>
      <c r="T10" s="191"/>
      <c r="U10" s="192"/>
      <c r="V10" s="193"/>
      <c r="W10" s="378" t="s">
        <v>784</v>
      </c>
      <c r="X10" s="333" t="s">
        <v>785</v>
      </c>
      <c r="Y10" s="67"/>
    </row>
    <row r="11" spans="1:25" s="13" customFormat="1" ht="36.75" customHeight="1" x14ac:dyDescent="0.25">
      <c r="A11" s="416"/>
      <c r="B11" s="418"/>
      <c r="C11" s="195" t="s">
        <v>734</v>
      </c>
      <c r="D11" s="195" t="s">
        <v>155</v>
      </c>
      <c r="E11" s="307" t="s">
        <v>786</v>
      </c>
      <c r="F11" s="375" t="s">
        <v>21</v>
      </c>
      <c r="G11" s="195" t="s">
        <v>787</v>
      </c>
      <c r="H11" s="195" t="s">
        <v>31</v>
      </c>
      <c r="I11" s="315"/>
      <c r="J11" s="315"/>
      <c r="K11" s="195" t="s">
        <v>628</v>
      </c>
      <c r="L11" s="177" t="s">
        <v>31</v>
      </c>
      <c r="M11" s="196"/>
      <c r="N11" s="196"/>
      <c r="O11" s="420"/>
      <c r="P11" s="481"/>
      <c r="Q11" s="285"/>
      <c r="R11" s="208"/>
      <c r="S11" s="207"/>
      <c r="T11" s="197"/>
      <c r="U11" s="196"/>
      <c r="V11" s="197"/>
      <c r="W11" s="200" t="s">
        <v>709</v>
      </c>
      <c r="X11" s="201" t="s">
        <v>545</v>
      </c>
    </row>
    <row r="12" spans="1:25" s="13" customFormat="1" ht="39" customHeight="1" thickTop="1" x14ac:dyDescent="0.25">
      <c r="A12" s="387" t="s">
        <v>56</v>
      </c>
      <c r="B12" s="408" t="s">
        <v>788</v>
      </c>
      <c r="C12" s="192"/>
      <c r="D12" s="11"/>
      <c r="E12" s="192"/>
      <c r="F12" s="193"/>
      <c r="G12" s="11"/>
      <c r="H12" s="11"/>
      <c r="I12" s="190"/>
      <c r="J12" s="191"/>
      <c r="K12" s="11"/>
      <c r="L12" s="192"/>
      <c r="M12" s="190"/>
      <c r="N12" s="191"/>
      <c r="O12" s="423" t="s">
        <v>56</v>
      </c>
      <c r="P12" s="409" t="s">
        <v>788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x14ac:dyDescent="0.25">
      <c r="A13" s="387"/>
      <c r="B13" s="418"/>
      <c r="C13" s="307" t="s">
        <v>789</v>
      </c>
      <c r="D13" s="308" t="s">
        <v>155</v>
      </c>
      <c r="E13" s="195" t="s">
        <v>627</v>
      </c>
      <c r="F13" s="195" t="s">
        <v>18</v>
      </c>
      <c r="G13" s="177" t="s">
        <v>790</v>
      </c>
      <c r="H13" s="177" t="s">
        <v>31</v>
      </c>
      <c r="I13" s="204" t="s">
        <v>764</v>
      </c>
      <c r="J13" s="359" t="s">
        <v>31</v>
      </c>
      <c r="K13" s="196"/>
      <c r="L13" s="197"/>
      <c r="M13" s="245"/>
      <c r="N13" s="103"/>
      <c r="O13" s="423"/>
      <c r="P13" s="409"/>
      <c r="Q13" s="129"/>
      <c r="R13" s="12"/>
      <c r="S13" s="11"/>
      <c r="T13" s="12"/>
      <c r="U13" s="11"/>
      <c r="V13" s="12"/>
      <c r="W13" s="196"/>
      <c r="X13" s="234"/>
    </row>
    <row r="14" spans="1:25" s="13" customFormat="1" ht="37.5" customHeight="1" thickTop="1" x14ac:dyDescent="0.25">
      <c r="A14" s="212" t="s">
        <v>64</v>
      </c>
      <c r="B14" s="213" t="s">
        <v>791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791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5" t="s">
        <v>3</v>
      </c>
      <c r="B16" s="426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25" t="s">
        <v>3</v>
      </c>
      <c r="P16" s="427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5" s="13" customFormat="1" ht="48" customHeight="1" thickTop="1" x14ac:dyDescent="0.25">
      <c r="A17" s="387" t="s">
        <v>15</v>
      </c>
      <c r="B17" s="408" t="s">
        <v>792</v>
      </c>
      <c r="C17" s="104"/>
      <c r="D17" s="192"/>
      <c r="E17" s="104"/>
      <c r="F17" s="192"/>
      <c r="G17" s="190"/>
      <c r="H17" s="190"/>
      <c r="I17" s="190"/>
      <c r="J17" s="192"/>
      <c r="K17" s="183"/>
      <c r="L17" s="182"/>
      <c r="M17" s="181"/>
      <c r="N17" s="274"/>
      <c r="O17" s="423" t="s">
        <v>15</v>
      </c>
      <c r="P17" s="409" t="s">
        <v>792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1.25" customHeight="1" thickBot="1" x14ac:dyDescent="0.3">
      <c r="A18" s="387"/>
      <c r="B18" s="408"/>
      <c r="C18" s="196"/>
      <c r="D18" s="196"/>
      <c r="E18" s="342" t="s">
        <v>775</v>
      </c>
      <c r="F18" s="341" t="s">
        <v>155</v>
      </c>
      <c r="G18" s="181"/>
      <c r="H18" s="197"/>
      <c r="I18" s="368" t="s">
        <v>793</v>
      </c>
      <c r="J18" s="308" t="s">
        <v>18</v>
      </c>
      <c r="K18" s="177" t="s">
        <v>692</v>
      </c>
      <c r="L18" s="178" t="s">
        <v>18</v>
      </c>
      <c r="M18" s="11"/>
      <c r="N18" s="103"/>
      <c r="O18" s="423"/>
      <c r="P18" s="409"/>
      <c r="Q18" s="196"/>
      <c r="R18" s="196"/>
      <c r="S18" s="196"/>
      <c r="T18" s="196"/>
      <c r="U18" s="196"/>
      <c r="V18" s="196"/>
      <c r="W18" s="196"/>
      <c r="X18" s="234"/>
    </row>
    <row r="19" spans="1:35" s="13" customFormat="1" ht="47.25" customHeight="1" thickTop="1" x14ac:dyDescent="0.25">
      <c r="A19" s="415" t="s">
        <v>24</v>
      </c>
      <c r="B19" s="417" t="s">
        <v>794</v>
      </c>
      <c r="C19" s="190"/>
      <c r="D19" s="193"/>
      <c r="E19" s="190"/>
      <c r="F19" s="191"/>
      <c r="G19" s="190"/>
      <c r="H19" s="191"/>
      <c r="I19" s="192"/>
      <c r="J19" s="193"/>
      <c r="K19" s="190"/>
      <c r="L19" s="191"/>
      <c r="M19" s="190"/>
      <c r="N19" s="253"/>
      <c r="O19" s="419" t="s">
        <v>24</v>
      </c>
      <c r="P19" s="480" t="s">
        <v>794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16"/>
      <c r="B20" s="418"/>
      <c r="C20" s="320" t="s">
        <v>769</v>
      </c>
      <c r="D20" s="320" t="s">
        <v>18</v>
      </c>
      <c r="E20" s="195" t="s">
        <v>425</v>
      </c>
      <c r="F20" s="195" t="s">
        <v>155</v>
      </c>
      <c r="G20" s="195" t="s">
        <v>666</v>
      </c>
      <c r="H20" s="195" t="s">
        <v>155</v>
      </c>
      <c r="I20" s="195" t="s">
        <v>695</v>
      </c>
      <c r="J20" s="178" t="s">
        <v>31</v>
      </c>
      <c r="K20" s="195" t="s">
        <v>438</v>
      </c>
      <c r="L20" s="195" t="s">
        <v>18</v>
      </c>
      <c r="M20" s="196"/>
      <c r="N20" s="275"/>
      <c r="O20" s="420"/>
      <c r="P20" s="481"/>
      <c r="Q20" s="200" t="s">
        <v>750</v>
      </c>
      <c r="R20" s="349" t="s">
        <v>23</v>
      </c>
      <c r="S20" s="282"/>
      <c r="T20" s="197"/>
      <c r="U20" s="196"/>
      <c r="V20" s="251"/>
      <c r="W20" s="200" t="s">
        <v>720</v>
      </c>
      <c r="X20" s="349" t="s">
        <v>23</v>
      </c>
    </row>
    <row r="21" spans="1:35" s="13" customFormat="1" ht="45.75" customHeight="1" thickTop="1" x14ac:dyDescent="0.25">
      <c r="A21" s="387" t="s">
        <v>34</v>
      </c>
      <c r="B21" s="408" t="s">
        <v>795</v>
      </c>
      <c r="C21" s="11"/>
      <c r="D21" s="11"/>
      <c r="E21" s="11"/>
      <c r="F21" s="11"/>
      <c r="G21" s="192"/>
      <c r="H21" s="105"/>
      <c r="I21" s="305" t="s">
        <v>749</v>
      </c>
      <c r="J21" s="305" t="s">
        <v>18</v>
      </c>
      <c r="K21" s="11"/>
      <c r="L21" s="182"/>
      <c r="M21" s="181"/>
      <c r="N21" s="148"/>
      <c r="O21" s="423" t="s">
        <v>34</v>
      </c>
      <c r="P21" s="409" t="s">
        <v>795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387"/>
      <c r="B22" s="418"/>
      <c r="C22" s="177" t="s">
        <v>739</v>
      </c>
      <c r="D22" s="177" t="s">
        <v>21</v>
      </c>
      <c r="E22" s="196"/>
      <c r="F22" s="197"/>
      <c r="G22" s="342" t="s">
        <v>771</v>
      </c>
      <c r="H22" s="342" t="s">
        <v>21</v>
      </c>
      <c r="I22" s="196"/>
      <c r="J22" s="12"/>
      <c r="K22" s="195" t="s">
        <v>439</v>
      </c>
      <c r="L22" s="195" t="s">
        <v>31</v>
      </c>
      <c r="M22" s="196"/>
      <c r="N22" s="275"/>
      <c r="O22" s="423"/>
      <c r="P22" s="409"/>
      <c r="Q22" s="196"/>
      <c r="R22" s="251"/>
      <c r="S22" s="11"/>
      <c r="T22" s="12"/>
      <c r="U22" s="196"/>
      <c r="V22" s="251"/>
      <c r="W22" s="200" t="s">
        <v>796</v>
      </c>
      <c r="X22" s="233" t="s">
        <v>545</v>
      </c>
    </row>
    <row r="23" spans="1:35" s="13" customFormat="1" ht="42.75" customHeight="1" thickTop="1" x14ac:dyDescent="0.25">
      <c r="A23" s="415" t="s">
        <v>45</v>
      </c>
      <c r="B23" s="417" t="s">
        <v>797</v>
      </c>
      <c r="C23" s="190"/>
      <c r="D23" s="192"/>
      <c r="E23" s="190"/>
      <c r="F23" s="105"/>
      <c r="G23" s="104"/>
      <c r="H23" s="190"/>
      <c r="I23" s="190"/>
      <c r="J23" s="193"/>
      <c r="K23" s="192"/>
      <c r="L23" s="193"/>
      <c r="M23" s="235"/>
      <c r="N23" s="253"/>
      <c r="O23" s="419" t="s">
        <v>45</v>
      </c>
      <c r="P23" s="480" t="s">
        <v>797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49.5" customHeight="1" thickBot="1" x14ac:dyDescent="0.3">
      <c r="A24" s="416"/>
      <c r="B24" s="418"/>
      <c r="C24" s="342" t="s">
        <v>798</v>
      </c>
      <c r="D24" s="342" t="s">
        <v>18</v>
      </c>
      <c r="E24" s="237" t="s">
        <v>799</v>
      </c>
      <c r="F24" s="329" t="s">
        <v>155</v>
      </c>
      <c r="G24" s="177" t="s">
        <v>567</v>
      </c>
      <c r="H24" s="177" t="s">
        <v>21</v>
      </c>
      <c r="I24" s="195" t="s">
        <v>757</v>
      </c>
      <c r="J24" s="195" t="s">
        <v>18</v>
      </c>
      <c r="K24" s="195" t="s">
        <v>758</v>
      </c>
      <c r="L24" s="195" t="s">
        <v>21</v>
      </c>
      <c r="M24" s="196"/>
      <c r="N24" s="196"/>
      <c r="O24" s="420"/>
      <c r="P24" s="481"/>
      <c r="Q24" s="200" t="s">
        <v>800</v>
      </c>
      <c r="R24" s="349" t="s">
        <v>545</v>
      </c>
      <c r="S24" s="282"/>
      <c r="T24" s="197"/>
      <c r="U24" s="196"/>
      <c r="V24" s="197"/>
      <c r="W24" s="200" t="s">
        <v>754</v>
      </c>
      <c r="X24" s="349" t="s">
        <v>23</v>
      </c>
    </row>
    <row r="25" spans="1:35" s="13" customFormat="1" ht="50.25" customHeight="1" thickTop="1" x14ac:dyDescent="0.25">
      <c r="A25" s="387" t="s">
        <v>56</v>
      </c>
      <c r="B25" s="408" t="s">
        <v>801</v>
      </c>
      <c r="C25" s="338" t="s">
        <v>756</v>
      </c>
      <c r="D25" s="305" t="s">
        <v>21</v>
      </c>
      <c r="E25" s="104"/>
      <c r="F25" s="193"/>
      <c r="G25" s="190"/>
      <c r="H25" s="191"/>
      <c r="I25" s="11"/>
      <c r="J25" s="11"/>
      <c r="K25" s="190"/>
      <c r="L25" s="191"/>
      <c r="M25" s="190"/>
      <c r="N25" s="192"/>
      <c r="O25" s="423" t="s">
        <v>56</v>
      </c>
      <c r="P25" s="409" t="s">
        <v>801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387"/>
      <c r="B26" s="418"/>
      <c r="C26" s="181"/>
      <c r="D26" s="196"/>
      <c r="E26" s="195" t="s">
        <v>640</v>
      </c>
      <c r="F26" s="195" t="s">
        <v>18</v>
      </c>
      <c r="G26" s="196"/>
      <c r="H26" s="196"/>
      <c r="I26" s="195" t="s">
        <v>763</v>
      </c>
      <c r="J26" s="195" t="s">
        <v>31</v>
      </c>
      <c r="K26" s="226" t="s">
        <v>802</v>
      </c>
      <c r="L26" s="341" t="s">
        <v>31</v>
      </c>
      <c r="M26" s="196"/>
      <c r="N26" s="196"/>
      <c r="O26" s="423"/>
      <c r="P26" s="409"/>
      <c r="Q26" s="200" t="s">
        <v>667</v>
      </c>
      <c r="R26" s="233" t="s">
        <v>23</v>
      </c>
      <c r="S26" s="196"/>
      <c r="T26" s="197"/>
      <c r="U26" s="11"/>
      <c r="V26" s="12"/>
      <c r="W26" s="11"/>
      <c r="X26" s="270"/>
    </row>
    <row r="27" spans="1:35" s="13" customFormat="1" ht="40.5" customHeight="1" thickTop="1" x14ac:dyDescent="0.25">
      <c r="A27" s="186" t="s">
        <v>64</v>
      </c>
      <c r="B27" s="213" t="s">
        <v>803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803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25" t="s">
        <v>3</v>
      </c>
      <c r="B29" s="426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25" t="s">
        <v>3</v>
      </c>
      <c r="P29" s="427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x14ac:dyDescent="0.25">
      <c r="A30" s="407" t="s">
        <v>15</v>
      </c>
      <c r="B30" s="408" t="s">
        <v>804</v>
      </c>
      <c r="C30" s="181"/>
      <c r="D30" s="190"/>
      <c r="E30" s="181"/>
      <c r="F30" s="190"/>
      <c r="G30" s="104"/>
      <c r="H30" s="104"/>
      <c r="I30" s="104"/>
      <c r="J30" s="190"/>
      <c r="K30" s="190"/>
      <c r="L30" s="193"/>
      <c r="M30" s="181"/>
      <c r="N30" s="148"/>
      <c r="O30" s="423" t="s">
        <v>15</v>
      </c>
      <c r="P30" s="409" t="s">
        <v>804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Bot="1" x14ac:dyDescent="0.3">
      <c r="A31" s="407"/>
      <c r="B31" s="408"/>
      <c r="C31" s="11"/>
      <c r="D31" s="11"/>
      <c r="E31" s="322" t="s">
        <v>627</v>
      </c>
      <c r="F31" s="322" t="s">
        <v>18</v>
      </c>
      <c r="G31" s="342" t="s">
        <v>655</v>
      </c>
      <c r="H31" s="341" t="s">
        <v>21</v>
      </c>
      <c r="I31" s="195" t="s">
        <v>417</v>
      </c>
      <c r="J31" s="195" t="s">
        <v>31</v>
      </c>
      <c r="K31" s="11"/>
      <c r="L31" s="196"/>
      <c r="M31" s="11"/>
      <c r="N31" s="272"/>
      <c r="O31" s="423"/>
      <c r="P31" s="409"/>
      <c r="Q31" s="11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4.5" customHeight="1" thickTop="1" x14ac:dyDescent="0.25">
      <c r="A32" s="428" t="s">
        <v>24</v>
      </c>
      <c r="B32" s="417" t="s">
        <v>805</v>
      </c>
      <c r="C32" s="190"/>
      <c r="D32" s="192"/>
      <c r="E32" s="192"/>
      <c r="F32" s="192"/>
      <c r="G32" s="190"/>
      <c r="H32" s="191"/>
      <c r="I32" s="192"/>
      <c r="J32" s="193"/>
      <c r="K32" s="192"/>
      <c r="L32" s="193"/>
      <c r="M32" s="192"/>
      <c r="N32" s="193"/>
      <c r="O32" s="419" t="s">
        <v>24</v>
      </c>
      <c r="P32" s="480" t="s">
        <v>805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29"/>
      <c r="B33" s="418"/>
      <c r="C33" s="318" t="s">
        <v>806</v>
      </c>
      <c r="D33" s="329" t="s">
        <v>21</v>
      </c>
      <c r="E33" s="11"/>
      <c r="F33" s="12"/>
      <c r="G33" s="196"/>
      <c r="H33" s="196"/>
      <c r="I33" s="177" t="s">
        <v>695</v>
      </c>
      <c r="J33" s="198" t="s">
        <v>31</v>
      </c>
      <c r="K33" s="226" t="s">
        <v>807</v>
      </c>
      <c r="L33" s="341" t="s">
        <v>31</v>
      </c>
      <c r="M33" s="196"/>
      <c r="N33" s="196"/>
      <c r="O33" s="420"/>
      <c r="P33" s="481"/>
      <c r="Q33" s="200" t="s">
        <v>700</v>
      </c>
      <c r="R33" s="233" t="s">
        <v>23</v>
      </c>
      <c r="S33" s="196"/>
      <c r="T33" s="197"/>
      <c r="U33" s="11"/>
      <c r="V33" s="196"/>
      <c r="W33" s="200" t="s">
        <v>808</v>
      </c>
      <c r="X33" s="201" t="s">
        <v>785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45" customHeight="1" thickTop="1" x14ac:dyDescent="0.25">
      <c r="A34" s="407" t="s">
        <v>34</v>
      </c>
      <c r="B34" s="408" t="s">
        <v>809</v>
      </c>
      <c r="C34" s="192"/>
      <c r="D34" s="192"/>
      <c r="E34" s="190"/>
      <c r="F34" s="190"/>
      <c r="G34" s="190"/>
      <c r="H34" s="193"/>
      <c r="I34" s="190"/>
      <c r="J34" s="104"/>
      <c r="K34" s="11"/>
      <c r="L34" s="190"/>
      <c r="M34" s="185"/>
      <c r="N34" s="276"/>
      <c r="O34" s="423" t="s">
        <v>34</v>
      </c>
      <c r="P34" s="409" t="s">
        <v>809</v>
      </c>
      <c r="Q34" s="215"/>
      <c r="R34" s="185"/>
      <c r="S34" s="185"/>
      <c r="T34" s="185"/>
      <c r="U34" s="190"/>
      <c r="V34" s="182"/>
      <c r="W34" s="206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45" customHeight="1" thickBot="1" x14ac:dyDescent="0.3">
      <c r="A35" s="407"/>
      <c r="B35" s="408"/>
      <c r="C35" s="195" t="s">
        <v>734</v>
      </c>
      <c r="D35" s="198" t="s">
        <v>155</v>
      </c>
      <c r="E35" s="11"/>
      <c r="F35" s="11"/>
      <c r="G35" s="320" t="s">
        <v>762</v>
      </c>
      <c r="H35" s="320" t="s">
        <v>155</v>
      </c>
      <c r="I35" s="195" t="s">
        <v>787</v>
      </c>
      <c r="J35" s="195" t="s">
        <v>31</v>
      </c>
      <c r="K35" s="195" t="s">
        <v>628</v>
      </c>
      <c r="L35" s="306" t="s">
        <v>31</v>
      </c>
      <c r="M35" s="199"/>
      <c r="N35" s="272"/>
      <c r="O35" s="423"/>
      <c r="P35" s="409"/>
      <c r="Q35" s="196"/>
      <c r="R35" s="197"/>
      <c r="S35" s="11"/>
      <c r="T35" s="12"/>
      <c r="U35" s="196"/>
      <c r="V35" s="197"/>
      <c r="W35" s="200" t="s">
        <v>705</v>
      </c>
      <c r="X35" s="233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41.25" customHeight="1" thickTop="1" x14ac:dyDescent="0.25">
      <c r="A36" s="415" t="s">
        <v>45</v>
      </c>
      <c r="B36" s="417" t="s">
        <v>810</v>
      </c>
      <c r="C36" s="192"/>
      <c r="D36" s="193"/>
      <c r="E36" s="192"/>
      <c r="F36" s="193"/>
      <c r="G36" s="192"/>
      <c r="H36" s="193"/>
      <c r="I36" s="11"/>
      <c r="J36" s="12"/>
      <c r="K36" s="11"/>
      <c r="L36" s="190"/>
      <c r="M36" s="104"/>
      <c r="N36" s="191"/>
      <c r="O36" s="419" t="s">
        <v>45</v>
      </c>
      <c r="P36" s="480" t="s">
        <v>810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45.75" customHeight="1" thickBot="1" x14ac:dyDescent="0.3">
      <c r="A37" s="416"/>
      <c r="B37" s="418"/>
      <c r="C37" s="226" t="s">
        <v>442</v>
      </c>
      <c r="D37" s="227" t="s">
        <v>155</v>
      </c>
      <c r="E37" s="177" t="s">
        <v>764</v>
      </c>
      <c r="F37" s="198" t="s">
        <v>31</v>
      </c>
      <c r="G37" s="195" t="s">
        <v>733</v>
      </c>
      <c r="H37" s="195" t="s">
        <v>18</v>
      </c>
      <c r="I37" s="237" t="s">
        <v>811</v>
      </c>
      <c r="J37" s="329" t="s">
        <v>31</v>
      </c>
      <c r="K37" s="196"/>
      <c r="L37" s="315"/>
      <c r="M37" s="199"/>
      <c r="N37" s="251"/>
      <c r="O37" s="420"/>
      <c r="P37" s="481"/>
      <c r="Q37" s="282"/>
      <c r="R37" s="197"/>
      <c r="S37" s="196"/>
      <c r="T37" s="197"/>
      <c r="U37" s="196"/>
      <c r="V37" s="197"/>
      <c r="W37" s="200" t="s">
        <v>709</v>
      </c>
      <c r="X37" s="201" t="s">
        <v>545</v>
      </c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387" t="s">
        <v>56</v>
      </c>
      <c r="B38" s="408" t="s">
        <v>812</v>
      </c>
      <c r="C38" s="190"/>
      <c r="D38" s="191"/>
      <c r="E38" s="190"/>
      <c r="F38" s="191"/>
      <c r="G38" s="181"/>
      <c r="H38" s="182"/>
      <c r="I38" s="192"/>
      <c r="J38" s="193"/>
      <c r="K38" s="104"/>
      <c r="L38" s="191"/>
      <c r="M38" s="104"/>
      <c r="N38" s="190"/>
      <c r="O38" s="423" t="s">
        <v>56</v>
      </c>
      <c r="P38" s="409" t="s">
        <v>812</v>
      </c>
      <c r="Q38" s="106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387"/>
      <c r="B39" s="418"/>
      <c r="C39" s="195" t="s">
        <v>766</v>
      </c>
      <c r="D39" s="369" t="s">
        <v>155</v>
      </c>
      <c r="E39" s="318" t="s">
        <v>813</v>
      </c>
      <c r="F39" s="319" t="s">
        <v>155</v>
      </c>
      <c r="G39" s="372" t="s">
        <v>765</v>
      </c>
      <c r="H39" s="369" t="s">
        <v>31</v>
      </c>
      <c r="I39" s="195" t="s">
        <v>767</v>
      </c>
      <c r="J39" s="369" t="s">
        <v>31</v>
      </c>
      <c r="K39" s="195" t="s">
        <v>761</v>
      </c>
      <c r="L39" s="195" t="s">
        <v>21</v>
      </c>
      <c r="M39" s="246"/>
      <c r="N39" s="277"/>
      <c r="O39" s="423"/>
      <c r="P39" s="409"/>
      <c r="Q39" s="196"/>
      <c r="R39" s="196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64</v>
      </c>
      <c r="B40" s="187" t="s">
        <v>814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814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25" t="s">
        <v>3</v>
      </c>
      <c r="B42" s="426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25" t="s">
        <v>3</v>
      </c>
      <c r="P42" s="427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5" s="13" customFormat="1" ht="44.25" customHeight="1" thickTop="1" x14ac:dyDescent="0.25">
      <c r="A43" s="387" t="s">
        <v>15</v>
      </c>
      <c r="B43" s="417" t="s">
        <v>815</v>
      </c>
      <c r="C43" s="181"/>
      <c r="D43" s="11"/>
      <c r="E43" s="190"/>
      <c r="F43" s="104"/>
      <c r="G43" s="192"/>
      <c r="H43" s="192"/>
      <c r="I43" s="190"/>
      <c r="J43" s="190"/>
      <c r="K43" s="181"/>
      <c r="L43" s="182"/>
      <c r="M43" s="182"/>
      <c r="N43" s="148"/>
      <c r="O43" s="423" t="s">
        <v>15</v>
      </c>
      <c r="P43" s="409" t="s">
        <v>815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387"/>
      <c r="B44" s="418"/>
      <c r="C44" s="177" t="s">
        <v>425</v>
      </c>
      <c r="D44" s="195" t="s">
        <v>155</v>
      </c>
      <c r="E44" s="322" t="s">
        <v>640</v>
      </c>
      <c r="F44" s="322" t="s">
        <v>18</v>
      </c>
      <c r="G44" s="195" t="s">
        <v>567</v>
      </c>
      <c r="H44" s="195" t="s">
        <v>21</v>
      </c>
      <c r="I44" s="196"/>
      <c r="J44" s="105"/>
      <c r="K44" s="196"/>
      <c r="L44" s="197"/>
      <c r="M44" s="11"/>
      <c r="N44" s="103"/>
      <c r="O44" s="423"/>
      <c r="P44" s="409"/>
      <c r="Q44" s="196"/>
      <c r="R44" s="197"/>
      <c r="S44" s="11"/>
      <c r="T44" s="12"/>
      <c r="U44" s="11"/>
      <c r="V44" s="12"/>
      <c r="W44" s="196"/>
      <c r="X44" s="251"/>
      <c r="Y44" s="332"/>
    </row>
    <row r="45" spans="1:35" s="13" customFormat="1" ht="46.5" customHeight="1" thickTop="1" x14ac:dyDescent="0.25">
      <c r="A45" s="415" t="s">
        <v>24</v>
      </c>
      <c r="B45" s="417" t="s">
        <v>816</v>
      </c>
      <c r="C45" s="305" t="s">
        <v>769</v>
      </c>
      <c r="D45" s="203" t="s">
        <v>18</v>
      </c>
      <c r="E45" s="190"/>
      <c r="F45" s="191"/>
      <c r="G45" s="181"/>
      <c r="H45" s="190"/>
      <c r="I45" s="338" t="s">
        <v>749</v>
      </c>
      <c r="J45" s="305" t="s">
        <v>18</v>
      </c>
      <c r="K45" s="104"/>
      <c r="L45" s="104"/>
      <c r="M45" s="190"/>
      <c r="N45" s="253"/>
      <c r="O45" s="419" t="s">
        <v>24</v>
      </c>
      <c r="P45" s="480" t="s">
        <v>816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16"/>
      <c r="B46" s="418"/>
      <c r="C46" s="196"/>
      <c r="D46" s="196"/>
      <c r="E46" s="195" t="s">
        <v>739</v>
      </c>
      <c r="F46" s="195" t="s">
        <v>21</v>
      </c>
      <c r="G46" s="196"/>
      <c r="H46" s="197"/>
      <c r="I46" s="196"/>
      <c r="J46" s="197"/>
      <c r="K46" s="195" t="s">
        <v>763</v>
      </c>
      <c r="L46" s="195" t="s">
        <v>31</v>
      </c>
      <c r="M46" s="196"/>
      <c r="N46" s="275"/>
      <c r="O46" s="420"/>
      <c r="P46" s="481"/>
      <c r="Q46" s="196"/>
      <c r="R46" s="196"/>
      <c r="S46" s="196"/>
      <c r="T46" s="197"/>
      <c r="U46" s="196"/>
      <c r="V46" s="197"/>
      <c r="W46" s="200" t="s">
        <v>720</v>
      </c>
      <c r="X46" s="233" t="s">
        <v>23</v>
      </c>
      <c r="Y46" s="332"/>
    </row>
    <row r="47" spans="1:35" s="13" customFormat="1" ht="41.25" customHeight="1" thickTop="1" thickBot="1" x14ac:dyDescent="0.3">
      <c r="A47" s="387" t="s">
        <v>34</v>
      </c>
      <c r="B47" s="417" t="s">
        <v>817</v>
      </c>
      <c r="C47" s="195" t="s">
        <v>771</v>
      </c>
      <c r="D47" s="195" t="s">
        <v>21</v>
      </c>
      <c r="E47" s="192"/>
      <c r="F47" s="105"/>
      <c r="G47" s="181"/>
      <c r="H47" s="190"/>
      <c r="I47" s="243" t="s">
        <v>818</v>
      </c>
      <c r="J47" s="328" t="s">
        <v>18</v>
      </c>
      <c r="K47" s="351" t="s">
        <v>438</v>
      </c>
      <c r="L47" s="177" t="s">
        <v>18</v>
      </c>
      <c r="M47" s="181"/>
      <c r="N47" s="148"/>
      <c r="O47" s="423" t="s">
        <v>34</v>
      </c>
      <c r="P47" s="409" t="s">
        <v>817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52.5" customHeight="1" thickTop="1" thickBot="1" x14ac:dyDescent="0.3">
      <c r="A48" s="387"/>
      <c r="B48" s="418"/>
      <c r="C48" s="196"/>
      <c r="D48" s="196"/>
      <c r="E48" s="11"/>
      <c r="F48" s="197"/>
      <c r="G48" s="11"/>
      <c r="H48" s="197"/>
      <c r="I48" s="177" t="s">
        <v>439</v>
      </c>
      <c r="J48" s="198" t="s">
        <v>31</v>
      </c>
      <c r="K48" s="196"/>
      <c r="L48" s="197"/>
      <c r="M48" s="11"/>
      <c r="N48" s="197"/>
      <c r="O48" s="423"/>
      <c r="P48" s="409"/>
      <c r="Q48" s="200" t="s">
        <v>750</v>
      </c>
      <c r="R48" s="233" t="s">
        <v>23</v>
      </c>
      <c r="S48" s="196"/>
      <c r="T48" s="197"/>
      <c r="U48" s="129"/>
      <c r="V48" s="103"/>
      <c r="W48" s="200" t="s">
        <v>796</v>
      </c>
      <c r="X48" s="233" t="s">
        <v>545</v>
      </c>
    </row>
    <row r="49" spans="1:24" s="13" customFormat="1" ht="41.25" customHeight="1" thickTop="1" x14ac:dyDescent="0.25">
      <c r="A49" s="415" t="s">
        <v>45</v>
      </c>
      <c r="B49" s="417" t="s">
        <v>819</v>
      </c>
      <c r="C49" s="190"/>
      <c r="D49" s="191"/>
      <c r="E49" s="190"/>
      <c r="F49" s="105"/>
      <c r="G49" s="190"/>
      <c r="H49" s="11"/>
      <c r="I49" s="190"/>
      <c r="J49" s="181"/>
      <c r="K49" s="190"/>
      <c r="L49" s="191"/>
      <c r="M49" s="190"/>
      <c r="N49" s="191"/>
      <c r="O49" s="419" t="s">
        <v>45</v>
      </c>
      <c r="P49" s="480" t="s">
        <v>819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16"/>
      <c r="B50" s="418"/>
      <c r="C50" s="196"/>
      <c r="D50" s="196"/>
      <c r="E50" s="177" t="s">
        <v>799</v>
      </c>
      <c r="F50" s="198" t="s">
        <v>155</v>
      </c>
      <c r="G50" s="196"/>
      <c r="H50" s="11"/>
      <c r="I50" s="372" t="s">
        <v>773</v>
      </c>
      <c r="J50" s="372" t="s">
        <v>31</v>
      </c>
      <c r="K50" s="177" t="s">
        <v>692</v>
      </c>
      <c r="L50" s="178" t="s">
        <v>18</v>
      </c>
      <c r="M50" s="11"/>
      <c r="N50" s="251"/>
      <c r="O50" s="420"/>
      <c r="P50" s="481"/>
      <c r="Q50" s="200" t="s">
        <v>800</v>
      </c>
      <c r="R50" s="349" t="s">
        <v>545</v>
      </c>
      <c r="S50" s="196"/>
      <c r="T50" s="197"/>
      <c r="U50" s="196"/>
      <c r="V50" s="251"/>
      <c r="W50" s="200" t="s">
        <v>754</v>
      </c>
      <c r="X50" s="233" t="s">
        <v>23</v>
      </c>
    </row>
    <row r="51" spans="1:24" s="13" customFormat="1" ht="40.5" customHeight="1" thickTop="1" x14ac:dyDescent="0.25">
      <c r="A51" s="415" t="s">
        <v>56</v>
      </c>
      <c r="B51" s="417" t="s">
        <v>820</v>
      </c>
      <c r="C51" s="305" t="s">
        <v>756</v>
      </c>
      <c r="D51" s="305" t="s">
        <v>21</v>
      </c>
      <c r="E51" s="192"/>
      <c r="F51" s="192"/>
      <c r="G51" s="192"/>
      <c r="H51" s="192"/>
      <c r="I51" s="192"/>
      <c r="J51" s="190"/>
      <c r="K51" s="192"/>
      <c r="L51" s="193"/>
      <c r="M51" s="190"/>
      <c r="N51" s="280"/>
      <c r="O51" s="419" t="s">
        <v>56</v>
      </c>
      <c r="P51" s="409" t="s">
        <v>820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6"/>
      <c r="B52" s="418"/>
      <c r="C52" s="181"/>
      <c r="D52" s="11"/>
      <c r="E52" s="195" t="s">
        <v>775</v>
      </c>
      <c r="F52" s="195" t="s">
        <v>155</v>
      </c>
      <c r="G52" s="195" t="s">
        <v>409</v>
      </c>
      <c r="H52" s="195" t="s">
        <v>155</v>
      </c>
      <c r="I52" s="195" t="s">
        <v>757</v>
      </c>
      <c r="J52" s="372" t="s">
        <v>18</v>
      </c>
      <c r="K52" s="195" t="s">
        <v>758</v>
      </c>
      <c r="L52" s="195" t="s">
        <v>21</v>
      </c>
      <c r="M52" s="196"/>
      <c r="N52" s="251"/>
      <c r="O52" s="420"/>
      <c r="P52" s="409"/>
      <c r="Q52" s="196"/>
      <c r="R52" s="197"/>
      <c r="S52" s="196"/>
      <c r="T52" s="197"/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821</v>
      </c>
      <c r="C53" s="239" t="s">
        <v>103</v>
      </c>
      <c r="D53" s="240" t="s">
        <v>31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821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360" t="s">
        <v>248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B55" s="361"/>
      <c r="C55" s="361"/>
      <c r="D55" s="361"/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405" t="s">
        <v>142</v>
      </c>
      <c r="P55" s="405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8</v>
      </c>
      <c r="L56" s="26">
        <f>2*(COUNTIF($M$4:$N$15,"TRANG")+COUNTIF(K4:L15,"TRANG"))</f>
        <v>4</v>
      </c>
      <c r="M56" s="26">
        <f>2*(COUNTIF($C$4:$J$15,"TRANG")+COUNTIF($Q$4:$X$15,"TRANG")-COUNTIF(I15:L15,"TRANG"))</f>
        <v>8</v>
      </c>
      <c r="N56" s="26">
        <f>2*(COUNTIF($M$4:$N$15,"TRANG")+COUNTIF(K4:L15,"TRANG"))</f>
        <v>4</v>
      </c>
      <c r="O56" s="400">
        <f t="shared" ref="O56:O61" si="0">SUM(M56:N56)</f>
        <v>12</v>
      </c>
      <c r="P56" s="400"/>
      <c r="Q56" s="72" t="s">
        <v>135</v>
      </c>
      <c r="R56" s="26">
        <f t="shared" ref="R56:S61" si="1">M56+M63+M70+M77</f>
        <v>32</v>
      </c>
      <c r="S56" s="26">
        <f t="shared" si="1"/>
        <v>14</v>
      </c>
      <c r="T56" s="26">
        <f t="shared" ref="T56:T61" si="2">SUM(R56:S56)</f>
        <v>46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401">
        <f t="shared" si="0"/>
        <v>10</v>
      </c>
      <c r="P57" s="401"/>
      <c r="Q57" s="47" t="s">
        <v>136</v>
      </c>
      <c r="R57" s="29">
        <f t="shared" si="1"/>
        <v>36</v>
      </c>
      <c r="S57" s="29">
        <f t="shared" si="1"/>
        <v>0</v>
      </c>
      <c r="T57" s="29">
        <f t="shared" si="2"/>
        <v>36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0</v>
      </c>
      <c r="M58" s="20">
        <f>2*(COUNTIF($C$4:$J$15,"NHU")+COUNTIF($Q$4:$X$15,"NHU")-COUNTIF(I15:L15,"NHU"))</f>
        <v>2</v>
      </c>
      <c r="N58" s="20">
        <f>2*(COUNTIF($M$4:$N$15,"NHU")+COUNTIF(K4:L15,"NHU"))</f>
        <v>0</v>
      </c>
      <c r="O58" s="402">
        <f t="shared" si="0"/>
        <v>2</v>
      </c>
      <c r="P58" s="402"/>
      <c r="Q58" s="48" t="s">
        <v>137</v>
      </c>
      <c r="R58" s="20">
        <f t="shared" si="1"/>
        <v>18</v>
      </c>
      <c r="S58" s="20">
        <f t="shared" si="1"/>
        <v>0</v>
      </c>
      <c r="T58" s="20">
        <f t="shared" si="2"/>
        <v>18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6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6</v>
      </c>
      <c r="N59" s="15">
        <f>2*(COUNTIF($M$4:$N$15,"NGUYÊN")+COUNTIF(K3:L13,"NGUYÊN"))</f>
        <v>0</v>
      </c>
      <c r="O59" s="403">
        <f t="shared" si="0"/>
        <v>6</v>
      </c>
      <c r="P59" s="403"/>
      <c r="Q59" s="49" t="s">
        <v>138</v>
      </c>
      <c r="R59" s="15">
        <f t="shared" si="1"/>
        <v>24</v>
      </c>
      <c r="S59" s="15">
        <f t="shared" si="1"/>
        <v>8</v>
      </c>
      <c r="T59" s="15">
        <f t="shared" si="2"/>
        <v>32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2</v>
      </c>
      <c r="M60" s="41">
        <f>2*(COUNTIF($C$4:$J$15,"DÂN")+COUNTIF($Q$4:$X$15,"DÂN")-COUNTIF(I16:L16,"DÂN"))</f>
        <v>8</v>
      </c>
      <c r="N60" s="41">
        <f>2*(COUNTIF($M$4:$N$15,"DÂN")+COUNTIF(K4:L15,"DÂN"))</f>
        <v>2</v>
      </c>
      <c r="O60" s="404">
        <f t="shared" si="0"/>
        <v>10</v>
      </c>
      <c r="P60" s="404"/>
      <c r="Q60" s="41" t="s">
        <v>139</v>
      </c>
      <c r="R60" s="41">
        <f t="shared" si="1"/>
        <v>28</v>
      </c>
      <c r="S60" s="41">
        <f t="shared" si="1"/>
        <v>8</v>
      </c>
      <c r="T60" s="41">
        <f t="shared" si="2"/>
        <v>36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6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6</v>
      </c>
      <c r="N61" s="174">
        <f>2*(COUNTIF($M$4:$N$15,"HIẾU")+COUNTIF(K5:L16,"HIẾU"))</f>
        <v>0</v>
      </c>
      <c r="O61" s="413">
        <f t="shared" si="0"/>
        <v>6</v>
      </c>
      <c r="P61" s="414"/>
      <c r="Q61" s="17" t="s">
        <v>383</v>
      </c>
      <c r="R61" s="17">
        <f>M61+M68+M75+M82</f>
        <v>18</v>
      </c>
      <c r="S61" s="17">
        <f t="shared" si="1"/>
        <v>0</v>
      </c>
      <c r="T61" s="17">
        <f t="shared" si="2"/>
        <v>18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405" t="s">
        <v>142</v>
      </c>
      <c r="P62" s="405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4</v>
      </c>
      <c r="L63" s="26">
        <f>2*(COUNTIF($M$17:$N$28,"TRANG")+COUNTIF(K17:L28,"TRANG"))</f>
        <v>4</v>
      </c>
      <c r="M63" s="26">
        <f>2*(COUNTIF($C$17:$J$28,"TRANG")+COUNTIF($Q$17:$X$28,"TRANG")-COUNTIF(I28:L28,"TRANG"))</f>
        <v>4</v>
      </c>
      <c r="N63" s="26">
        <f>2*(COUNTIF($M$17:$N$28,"TRANG")+COUNTIF(K17:L28,"TRANG"))</f>
        <v>4</v>
      </c>
      <c r="O63" s="400">
        <f t="shared" ref="O63:O68" si="3">SUM(M63:N63)</f>
        <v>8</v>
      </c>
      <c r="P63" s="400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401">
        <f t="shared" si="3"/>
        <v>8</v>
      </c>
      <c r="P64" s="401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8</v>
      </c>
      <c r="L65" s="20">
        <f>2*(COUNTIF($M$17:$N$28,"TUẤN")+COUNTIF(K17:L28,"TUẤN"))</f>
        <v>0</v>
      </c>
      <c r="M65" s="48">
        <f>2*(COUNTIF($C$17:$J$28,"NHU")+COUNTIF($Q$17:$X$28,"NHU")-COUNTIF(I29:L31,"NHU"))</f>
        <v>8</v>
      </c>
      <c r="N65" s="20">
        <f>2*(COUNTIF($M$17:$N$28,"NHU")+COUNTIF(K17:L28,"NHU"))</f>
        <v>0</v>
      </c>
      <c r="O65" s="402">
        <f t="shared" si="3"/>
        <v>8</v>
      </c>
      <c r="P65" s="402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4</v>
      </c>
      <c r="N66" s="15">
        <f>2*(COUNTIF($M$17:$N$28,"NGUYÊN")+COUNTIF(K16:L26,"NGUYÊN"))</f>
        <v>4</v>
      </c>
      <c r="O66" s="403">
        <f t="shared" si="3"/>
        <v>8</v>
      </c>
      <c r="P66" s="403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8</v>
      </c>
      <c r="L67" s="41">
        <f>2*(COUNTIF($M$17:$N$28,"DÂN")+COUNTIF(K17:L28,"DÂN"))</f>
        <v>2</v>
      </c>
      <c r="M67" s="71">
        <f>2*(COUNTIF($C$17:$J$28,"DÂN")+COUNTIF($Q$17:$X$28,"DÂN")-COUNTIF(I32:L33,"DÂN"))</f>
        <v>8</v>
      </c>
      <c r="N67" s="41">
        <f>2*(COUNTIF($M$17:$N$28,"DÂN")+COUNTIF(K17:L28,"DÂN"))</f>
        <v>2</v>
      </c>
      <c r="O67" s="404">
        <f t="shared" si="3"/>
        <v>10</v>
      </c>
      <c r="P67" s="404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4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4</v>
      </c>
      <c r="N68" s="17">
        <f>2*(COUNTIF($M$17:$N$28,"HIẾU")+COUNTIF(K18:L29,"HIẾU"))</f>
        <v>0</v>
      </c>
      <c r="O68" s="412">
        <f t="shared" si="3"/>
        <v>4</v>
      </c>
      <c r="P68" s="412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405" t="s">
        <v>142</v>
      </c>
      <c r="P69" s="405"/>
      <c r="T69" s="94"/>
    </row>
    <row r="70" spans="7:20" ht="29.25" customHeight="1" x14ac:dyDescent="0.25">
      <c r="G70" s="406"/>
      <c r="I70" s="24" t="s">
        <v>135</v>
      </c>
      <c r="J70" s="25"/>
      <c r="K70" s="26">
        <f>2*(COUNTIF($C$30:$J$41,"TRANG")+COUNTIF($Q$30:$X$41,"TRANG")-COUNTIF($G$41:$J$41,"TRANG"))</f>
        <v>14</v>
      </c>
      <c r="L70" s="26">
        <f>2*(COUNTIF($M$30:$N$41,"TRANG")+COUNTIF(K31:L41,"TRANG"))</f>
        <v>4</v>
      </c>
      <c r="M70" s="26">
        <f>2*(COUNTIF($C$30:$J$41,"TRANG")+COUNTIF($Q$30:$X$41,"TRANG")-COUNTIF($G$41:$J$41,"TRANG"))</f>
        <v>14</v>
      </c>
      <c r="N70" s="26">
        <f>2*(COUNTIF($M$30:$N$41,"TRANG")+COUNTIF(K31:L41,"TRANG"))</f>
        <v>4</v>
      </c>
      <c r="O70" s="400">
        <f t="shared" ref="O70:O75" si="4">SUM(M70:N70)</f>
        <v>18</v>
      </c>
      <c r="P70" s="400"/>
      <c r="T70" s="94"/>
    </row>
    <row r="71" spans="7:20" ht="29.25" customHeight="1" x14ac:dyDescent="0.25">
      <c r="G71" s="406"/>
      <c r="I71" s="27" t="s">
        <v>136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401">
        <f t="shared" si="4"/>
        <v>10</v>
      </c>
      <c r="P71" s="401"/>
      <c r="T71" s="94"/>
    </row>
    <row r="72" spans="7:20" ht="29.25" customHeight="1" x14ac:dyDescent="0.25">
      <c r="G72" s="406"/>
      <c r="I72" s="37" t="s">
        <v>137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0</v>
      </c>
      <c r="O72" s="402">
        <f t="shared" si="4"/>
        <v>2</v>
      </c>
      <c r="P72" s="402"/>
      <c r="T72" s="94"/>
    </row>
    <row r="73" spans="7:20" ht="29.25" customHeight="1" x14ac:dyDescent="0.25">
      <c r="G73" s="406"/>
      <c r="I73" s="30" t="s">
        <v>138</v>
      </c>
      <c r="J73" s="31"/>
      <c r="K73" s="15">
        <f>2*(COUNTIF($C$30:$J$41,"NGUYÊN")+COUNTIF($Q$30:$X$41,"NGUYÊN")-COUNTIF($G$41:$J$41,"NGUYÊN"))</f>
        <v>4</v>
      </c>
      <c r="L73" s="15">
        <f>2*(COUNTIF($M$30:$N$41,"NGUYÊN")+COUNTIF(K29:L39,"NGUYÊN"))</f>
        <v>0</v>
      </c>
      <c r="M73" s="15">
        <f>2*(COUNTIF($C$30:$J$41,"NGUYÊN")+COUNTIF($Q$30:$X$41,"NGUYÊN")-COUNTIF($G$41:$J$41,"NGUYÊN"))</f>
        <v>4</v>
      </c>
      <c r="N73" s="15">
        <f>2*(COUNTIF($M$30:$N$41,"NGUYÊN")+COUNTIF(K29:L39,"NGUYÊN"))</f>
        <v>0</v>
      </c>
      <c r="O73" s="403">
        <f t="shared" si="4"/>
        <v>4</v>
      </c>
      <c r="P73" s="403"/>
      <c r="T73" s="94"/>
    </row>
    <row r="74" spans="7:20" ht="29.25" customHeight="1" x14ac:dyDescent="0.25">
      <c r="G74" s="406"/>
      <c r="I74" s="39" t="s">
        <v>139</v>
      </c>
      <c r="J74" s="40"/>
      <c r="K74" s="41">
        <f>2*(COUNTIF($C$30:$J$41,"DÂN")+COUNTIF($Q$30:$X$41,"DÂN")-COUNTIF($G$41:$J$41,"DÂN"))</f>
        <v>4</v>
      </c>
      <c r="L74" s="41">
        <f>2*(COUNTIF($M$30:$N$41,"DÂN")+COUNTIF(K31:L41,"DÂN"))</f>
        <v>2</v>
      </c>
      <c r="M74" s="41">
        <f>2*(COUNTIF($C$30:$J$41,"DÂN")+COUNTIF($Q$30:$X$41,"DÂN")-COUNTIF($G$41:$J$41,"DÂN"))</f>
        <v>4</v>
      </c>
      <c r="N74" s="41">
        <f>2*(COUNTIF($M$30:$N$41,"DÂN")+COUNTIF(K31:L41,"DÂN"))</f>
        <v>2</v>
      </c>
      <c r="O74" s="404">
        <f t="shared" si="4"/>
        <v>6</v>
      </c>
      <c r="P74" s="404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4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4</v>
      </c>
      <c r="N75" s="17">
        <f>2*(COUNTIF($M$30:$N$41,"HIẾU")+COUNTIF(K32:L42,"HIẾU"))</f>
        <v>0</v>
      </c>
      <c r="O75" s="412">
        <f t="shared" si="4"/>
        <v>4</v>
      </c>
      <c r="P75" s="412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405" t="s">
        <v>142</v>
      </c>
      <c r="P76" s="405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6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6</v>
      </c>
      <c r="N77" s="26">
        <f>2*(COUNTIF($M$43:$N$54,"TRANG")+COUNTIF(K43:L54,"TRANG"))</f>
        <v>2</v>
      </c>
      <c r="O77" s="400">
        <f t="shared" ref="O77:O82" si="5">SUM(M77:N77)</f>
        <v>8</v>
      </c>
      <c r="P77" s="400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401">
        <f t="shared" si="5"/>
        <v>8</v>
      </c>
      <c r="P78" s="401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6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6</v>
      </c>
      <c r="N79" s="20">
        <f>2*(COUNTIF($M$43:$N$54,"NHU")+COUNTIF(K43:L54,"NHU"))</f>
        <v>0</v>
      </c>
      <c r="O79" s="402">
        <f t="shared" si="5"/>
        <v>6</v>
      </c>
      <c r="P79" s="402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4</v>
      </c>
      <c r="O80" s="403">
        <f t="shared" si="5"/>
        <v>14</v>
      </c>
      <c r="P80" s="403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404">
        <f t="shared" si="5"/>
        <v>10</v>
      </c>
      <c r="P81" s="404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4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4</v>
      </c>
      <c r="N82" s="17">
        <f>2*(COUNTIF($M$43:$N$54,"HIẾU")+COUNTIF(K44:L55,"HIẾU"))</f>
        <v>0</v>
      </c>
      <c r="O82" s="412">
        <f t="shared" si="5"/>
        <v>4</v>
      </c>
      <c r="P82" s="412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topLeftCell="A3"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82" t="s">
        <v>822</v>
      </c>
      <c r="C2" s="482"/>
      <c r="D2" s="482"/>
      <c r="E2" s="482"/>
      <c r="F2" s="482"/>
      <c r="G2" s="482"/>
      <c r="H2" s="482"/>
    </row>
    <row r="3" spans="1:8" x14ac:dyDescent="0.25">
      <c r="A3">
        <v>1</v>
      </c>
      <c r="B3" s="77" t="s">
        <v>823</v>
      </c>
      <c r="C3" s="77" t="s">
        <v>824</v>
      </c>
      <c r="D3" s="81"/>
      <c r="E3" s="80" t="s">
        <v>825</v>
      </c>
      <c r="F3" s="77"/>
      <c r="G3" s="77" t="s">
        <v>826</v>
      </c>
      <c r="H3" s="77" t="s">
        <v>827</v>
      </c>
    </row>
    <row r="4" spans="1:8" x14ac:dyDescent="0.25">
      <c r="A4">
        <v>2</v>
      </c>
      <c r="B4" s="77" t="s">
        <v>828</v>
      </c>
      <c r="C4" s="77" t="s">
        <v>829</v>
      </c>
      <c r="D4" s="81"/>
      <c r="E4" s="80" t="s">
        <v>825</v>
      </c>
      <c r="F4" s="77"/>
      <c r="G4" s="77" t="s">
        <v>830</v>
      </c>
      <c r="H4" s="77" t="s">
        <v>827</v>
      </c>
    </row>
    <row r="5" spans="1:8" x14ac:dyDescent="0.25">
      <c r="A5">
        <v>3</v>
      </c>
      <c r="B5" s="79" t="s">
        <v>831</v>
      </c>
      <c r="C5" s="79" t="s">
        <v>832</v>
      </c>
      <c r="D5" s="81"/>
      <c r="E5" s="79" t="s">
        <v>827</v>
      </c>
      <c r="F5" s="77"/>
      <c r="G5" s="77" t="s">
        <v>833</v>
      </c>
      <c r="H5" s="77" t="s">
        <v>827</v>
      </c>
    </row>
    <row r="6" spans="1:8" x14ac:dyDescent="0.25">
      <c r="A6">
        <v>4</v>
      </c>
      <c r="B6" s="79" t="s">
        <v>834</v>
      </c>
      <c r="C6" s="79" t="s">
        <v>835</v>
      </c>
      <c r="D6" s="81"/>
      <c r="E6" s="79" t="s">
        <v>827</v>
      </c>
      <c r="F6" s="77"/>
      <c r="G6" s="77" t="s">
        <v>836</v>
      </c>
      <c r="H6" s="77" t="s">
        <v>827</v>
      </c>
    </row>
    <row r="7" spans="1:8" x14ac:dyDescent="0.25">
      <c r="A7">
        <v>5</v>
      </c>
      <c r="B7" s="77" t="s">
        <v>837</v>
      </c>
      <c r="C7" s="77"/>
      <c r="D7" s="81"/>
      <c r="E7" s="80" t="s">
        <v>825</v>
      </c>
      <c r="F7" s="77" t="s">
        <v>838</v>
      </c>
      <c r="G7" s="77" t="s">
        <v>839</v>
      </c>
      <c r="H7" s="77" t="s">
        <v>827</v>
      </c>
    </row>
    <row r="8" spans="1:8" x14ac:dyDescent="0.25">
      <c r="A8">
        <v>6</v>
      </c>
      <c r="B8" s="78" t="s">
        <v>840</v>
      </c>
      <c r="C8" s="78"/>
      <c r="D8" s="81"/>
      <c r="E8" s="78"/>
      <c r="F8" s="78" t="s">
        <v>841</v>
      </c>
      <c r="G8" s="77" t="s">
        <v>842</v>
      </c>
      <c r="H8" s="77" t="s">
        <v>827</v>
      </c>
    </row>
    <row r="9" spans="1:8" x14ac:dyDescent="0.25">
      <c r="A9">
        <v>7</v>
      </c>
      <c r="B9" s="77" t="s">
        <v>843</v>
      </c>
      <c r="C9" s="77"/>
      <c r="D9" s="81"/>
      <c r="E9" s="80" t="s">
        <v>825</v>
      </c>
      <c r="F9" s="77" t="s">
        <v>844</v>
      </c>
      <c r="G9" s="77" t="s">
        <v>845</v>
      </c>
      <c r="H9" s="77" t="s">
        <v>827</v>
      </c>
    </row>
    <row r="10" spans="1:8" x14ac:dyDescent="0.25">
      <c r="A10">
        <v>8</v>
      </c>
      <c r="B10" s="79" t="s">
        <v>846</v>
      </c>
      <c r="C10" s="79"/>
      <c r="D10" s="81"/>
      <c r="E10" s="79" t="s">
        <v>827</v>
      </c>
      <c r="F10" s="77" t="s">
        <v>847</v>
      </c>
      <c r="G10" s="77" t="s">
        <v>848</v>
      </c>
      <c r="H10" s="77" t="s">
        <v>827</v>
      </c>
    </row>
    <row r="11" spans="1:8" x14ac:dyDescent="0.25">
      <c r="A11">
        <v>9</v>
      </c>
      <c r="B11" s="79" t="s">
        <v>849</v>
      </c>
      <c r="C11" s="79"/>
      <c r="D11" s="81"/>
      <c r="E11" s="79" t="s">
        <v>827</v>
      </c>
      <c r="F11" s="77" t="s">
        <v>850</v>
      </c>
      <c r="G11" s="77" t="s">
        <v>851</v>
      </c>
      <c r="H11" s="78" t="s">
        <v>841</v>
      </c>
    </row>
    <row r="12" spans="1:8" x14ac:dyDescent="0.25">
      <c r="A12">
        <v>10</v>
      </c>
      <c r="B12" s="79" t="s">
        <v>852</v>
      </c>
      <c r="C12" s="79"/>
      <c r="D12" s="81"/>
      <c r="E12" s="79" t="s">
        <v>827</v>
      </c>
      <c r="F12" s="77"/>
      <c r="G12" s="77" t="s">
        <v>853</v>
      </c>
      <c r="H12" s="77" t="s">
        <v>827</v>
      </c>
    </row>
    <row r="13" spans="1:8" x14ac:dyDescent="0.25">
      <c r="A13">
        <v>11</v>
      </c>
      <c r="B13" s="77" t="s">
        <v>854</v>
      </c>
      <c r="C13" s="77"/>
      <c r="D13" s="81" t="s">
        <v>855</v>
      </c>
      <c r="E13" s="80" t="s">
        <v>825</v>
      </c>
      <c r="F13" s="77"/>
      <c r="G13" s="77" t="s">
        <v>856</v>
      </c>
      <c r="H13" s="77" t="s">
        <v>827</v>
      </c>
    </row>
    <row r="14" spans="1:8" x14ac:dyDescent="0.25">
      <c r="A14">
        <v>12</v>
      </c>
      <c r="B14" s="79" t="s">
        <v>857</v>
      </c>
      <c r="C14" s="79"/>
      <c r="D14" s="81"/>
      <c r="E14" s="79" t="s">
        <v>827</v>
      </c>
      <c r="F14" s="77" t="s">
        <v>858</v>
      </c>
      <c r="G14" s="77" t="s">
        <v>859</v>
      </c>
      <c r="H14" s="77" t="s">
        <v>827</v>
      </c>
    </row>
    <row r="15" spans="1:8" x14ac:dyDescent="0.25">
      <c r="A15">
        <v>13</v>
      </c>
      <c r="B15" s="78" t="s">
        <v>860</v>
      </c>
      <c r="C15" s="78"/>
      <c r="D15" s="81"/>
      <c r="E15" s="78"/>
      <c r="F15" s="78" t="s">
        <v>841</v>
      </c>
      <c r="G15" s="77" t="s">
        <v>861</v>
      </c>
      <c r="H15" s="77" t="s">
        <v>827</v>
      </c>
    </row>
    <row r="16" spans="1:8" x14ac:dyDescent="0.25">
      <c r="A16">
        <v>14</v>
      </c>
      <c r="B16" s="77" t="s">
        <v>862</v>
      </c>
      <c r="C16" s="77"/>
      <c r="D16" s="81"/>
      <c r="E16" s="80" t="s">
        <v>825</v>
      </c>
      <c r="F16" s="77"/>
      <c r="G16" s="77"/>
      <c r="H16" s="77"/>
    </row>
    <row r="17" spans="1:8" x14ac:dyDescent="0.25">
      <c r="A17">
        <v>15</v>
      </c>
      <c r="B17" s="79" t="s">
        <v>863</v>
      </c>
      <c r="C17" s="79"/>
      <c r="D17" s="81"/>
      <c r="E17" s="79" t="s">
        <v>827</v>
      </c>
      <c r="F17" s="77"/>
      <c r="G17" s="77"/>
      <c r="H17" s="77"/>
    </row>
    <row r="18" spans="1:8" x14ac:dyDescent="0.25">
      <c r="A18">
        <v>16</v>
      </c>
      <c r="B18" s="77" t="s">
        <v>864</v>
      </c>
      <c r="C18" s="77"/>
      <c r="D18" s="81" t="s">
        <v>141</v>
      </c>
      <c r="E18" s="80"/>
      <c r="F18" s="77"/>
      <c r="G18" s="77"/>
      <c r="H18" s="77"/>
    </row>
    <row r="19" spans="1:8" x14ac:dyDescent="0.25">
      <c r="A19">
        <v>17</v>
      </c>
      <c r="B19" s="79" t="s">
        <v>865</v>
      </c>
      <c r="C19" s="79"/>
      <c r="D19" s="81"/>
      <c r="E19" s="79" t="s">
        <v>827</v>
      </c>
      <c r="F19" s="77"/>
      <c r="G19" s="77"/>
      <c r="H19" s="77"/>
    </row>
    <row r="20" spans="1:8" x14ac:dyDescent="0.25">
      <c r="A20">
        <v>18</v>
      </c>
      <c r="B20" s="77" t="s">
        <v>866</v>
      </c>
      <c r="C20" s="77"/>
      <c r="D20" s="81" t="s">
        <v>141</v>
      </c>
      <c r="E20" s="80" t="s">
        <v>825</v>
      </c>
      <c r="F20" s="77"/>
      <c r="G20" s="77"/>
      <c r="H20" s="77"/>
    </row>
    <row r="21" spans="1:8" x14ac:dyDescent="0.25">
      <c r="A21">
        <v>19</v>
      </c>
      <c r="B21" s="77" t="s">
        <v>867</v>
      </c>
      <c r="C21" s="77"/>
      <c r="D21" s="81" t="s">
        <v>141</v>
      </c>
      <c r="E21" s="80" t="s">
        <v>825</v>
      </c>
      <c r="F21" s="77"/>
      <c r="G21" s="77"/>
      <c r="H21" s="77"/>
    </row>
    <row r="22" spans="1:8" x14ac:dyDescent="0.25">
      <c r="A22">
        <v>20</v>
      </c>
      <c r="B22" s="78" t="s">
        <v>868</v>
      </c>
      <c r="C22" s="78"/>
      <c r="D22" s="81"/>
      <c r="E22" s="78"/>
      <c r="F22" s="78" t="s">
        <v>841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59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83" t="s">
        <v>869</v>
      </c>
      <c r="C2" s="483"/>
      <c r="D2" s="483"/>
      <c r="E2" s="483"/>
      <c r="F2" s="483"/>
      <c r="G2" s="483"/>
    </row>
    <row r="3" spans="2:7" ht="36.75" customHeight="1" x14ac:dyDescent="0.25">
      <c r="B3" s="84" t="s">
        <v>870</v>
      </c>
      <c r="C3" s="84" t="s">
        <v>871</v>
      </c>
      <c r="D3" s="84" t="s">
        <v>872</v>
      </c>
      <c r="E3" s="84" t="s">
        <v>873</v>
      </c>
      <c r="F3" s="84" t="s">
        <v>874</v>
      </c>
      <c r="G3" s="84" t="s">
        <v>454</v>
      </c>
    </row>
    <row r="4" spans="2:7" ht="26.25" customHeight="1" x14ac:dyDescent="0.25">
      <c r="B4" s="83" t="s">
        <v>875</v>
      </c>
      <c r="C4" s="77" t="s">
        <v>876</v>
      </c>
      <c r="D4" s="77"/>
      <c r="E4" s="77" t="s">
        <v>877</v>
      </c>
      <c r="F4" s="77"/>
      <c r="G4" s="77"/>
    </row>
    <row r="5" spans="2:7" ht="64.5" customHeight="1" x14ac:dyDescent="0.25">
      <c r="B5" s="83" t="s">
        <v>878</v>
      </c>
      <c r="C5" s="88" t="s">
        <v>879</v>
      </c>
      <c r="D5" s="88" t="s">
        <v>880</v>
      </c>
      <c r="E5" s="77"/>
      <c r="F5" s="77" t="s">
        <v>881</v>
      </c>
      <c r="G5" s="77"/>
    </row>
    <row r="6" spans="2:7" ht="26.25" customHeight="1" x14ac:dyDescent="0.25">
      <c r="B6" s="83" t="s">
        <v>882</v>
      </c>
      <c r="C6" s="77" t="s">
        <v>883</v>
      </c>
      <c r="D6" s="77"/>
      <c r="E6" s="77"/>
      <c r="F6" s="77" t="s">
        <v>884</v>
      </c>
      <c r="G6" s="77"/>
    </row>
    <row r="7" spans="2:7" ht="26.25" customHeight="1" x14ac:dyDescent="0.25">
      <c r="B7" s="83" t="s">
        <v>885</v>
      </c>
      <c r="C7" s="77"/>
      <c r="D7" s="77" t="s">
        <v>886</v>
      </c>
      <c r="E7" s="77"/>
      <c r="F7" s="77" t="s">
        <v>887</v>
      </c>
      <c r="G7" s="77"/>
    </row>
    <row r="8" spans="2:7" ht="26.25" customHeight="1" x14ac:dyDescent="0.25">
      <c r="B8" s="83" t="s">
        <v>888</v>
      </c>
      <c r="C8" s="77" t="s">
        <v>889</v>
      </c>
      <c r="D8" s="77"/>
      <c r="E8" s="77"/>
      <c r="F8" s="77"/>
      <c r="G8" s="77"/>
    </row>
    <row r="9" spans="2:7" ht="27.75" customHeight="1" x14ac:dyDescent="0.4">
      <c r="B9" s="483" t="s">
        <v>890</v>
      </c>
      <c r="C9" s="483"/>
      <c r="D9" s="483"/>
      <c r="E9" s="483"/>
      <c r="F9" s="483"/>
      <c r="G9" s="483"/>
    </row>
    <row r="10" spans="2:7" ht="22.5" customHeight="1" x14ac:dyDescent="0.25">
      <c r="B10" s="84" t="s">
        <v>870</v>
      </c>
      <c r="C10" s="84" t="s">
        <v>891</v>
      </c>
      <c r="D10" s="84" t="s">
        <v>872</v>
      </c>
      <c r="E10" s="84" t="s">
        <v>873</v>
      </c>
      <c r="F10" s="84" t="s">
        <v>874</v>
      </c>
      <c r="G10" s="84" t="s">
        <v>454</v>
      </c>
    </row>
    <row r="11" spans="2:7" ht="27" customHeight="1" x14ac:dyDescent="0.25">
      <c r="B11" s="83" t="s">
        <v>875</v>
      </c>
      <c r="C11" s="88" t="s">
        <v>892</v>
      </c>
      <c r="D11" s="77"/>
      <c r="E11" s="77"/>
      <c r="F11" s="77" t="s">
        <v>893</v>
      </c>
      <c r="G11" s="77"/>
    </row>
    <row r="12" spans="2:7" ht="52.5" customHeight="1" x14ac:dyDescent="0.25">
      <c r="B12" s="83" t="s">
        <v>878</v>
      </c>
      <c r="C12" s="77" t="s">
        <v>894</v>
      </c>
      <c r="D12" s="88" t="s">
        <v>895</v>
      </c>
      <c r="E12" s="77"/>
      <c r="F12" s="77"/>
      <c r="G12" s="77"/>
    </row>
    <row r="13" spans="2:7" ht="26.25" customHeight="1" x14ac:dyDescent="0.25">
      <c r="B13" s="83" t="s">
        <v>882</v>
      </c>
      <c r="C13" s="77"/>
      <c r="D13" s="77"/>
      <c r="E13" s="77"/>
      <c r="F13" s="77"/>
      <c r="G13" s="77"/>
    </row>
    <row r="14" spans="2:7" ht="43.5" customHeight="1" x14ac:dyDescent="0.25">
      <c r="B14" s="83" t="s">
        <v>885</v>
      </c>
      <c r="C14" s="77"/>
      <c r="D14" s="88" t="s">
        <v>896</v>
      </c>
      <c r="E14" s="77"/>
      <c r="F14" s="77"/>
      <c r="G14" s="77"/>
    </row>
    <row r="15" spans="2:7" ht="26.25" customHeight="1" x14ac:dyDescent="0.25">
      <c r="B15" s="83" t="s">
        <v>888</v>
      </c>
      <c r="C15" s="77"/>
      <c r="D15" s="77" t="s">
        <v>897</v>
      </c>
      <c r="E15" s="77"/>
      <c r="F15" s="77"/>
      <c r="G15" s="77"/>
    </row>
    <row r="16" spans="2:7" ht="30" x14ac:dyDescent="0.4">
      <c r="B16" s="483" t="s">
        <v>898</v>
      </c>
      <c r="C16" s="483"/>
      <c r="D16" s="483"/>
      <c r="E16" s="483"/>
      <c r="F16" s="483"/>
      <c r="G16" s="483"/>
    </row>
    <row r="17" spans="2:7" x14ac:dyDescent="0.25">
      <c r="B17" s="84" t="s">
        <v>870</v>
      </c>
      <c r="C17" s="84" t="s">
        <v>891</v>
      </c>
      <c r="D17" s="84" t="s">
        <v>872</v>
      </c>
      <c r="E17" s="84" t="s">
        <v>873</v>
      </c>
      <c r="F17" s="84" t="s">
        <v>874</v>
      </c>
      <c r="G17" s="84" t="s">
        <v>454</v>
      </c>
    </row>
    <row r="18" spans="2:7" x14ac:dyDescent="0.25">
      <c r="B18" s="83" t="s">
        <v>875</v>
      </c>
      <c r="C18" s="88" t="s">
        <v>899</v>
      </c>
      <c r="D18" s="77"/>
      <c r="E18" s="77"/>
      <c r="F18" s="77"/>
      <c r="G18" s="77"/>
    </row>
    <row r="19" spans="2:7" x14ac:dyDescent="0.25">
      <c r="B19" s="83" t="s">
        <v>878</v>
      </c>
      <c r="C19" s="77"/>
      <c r="D19" s="88"/>
      <c r="E19" s="77"/>
      <c r="F19" s="77"/>
      <c r="G19" s="77"/>
    </row>
    <row r="20" spans="2:7" x14ac:dyDescent="0.25">
      <c r="B20" s="83" t="s">
        <v>882</v>
      </c>
      <c r="C20" s="77"/>
      <c r="D20" s="77"/>
      <c r="E20" s="77"/>
      <c r="F20" s="77"/>
      <c r="G20" s="77"/>
    </row>
    <row r="21" spans="2:7" x14ac:dyDescent="0.25">
      <c r="B21" s="83" t="s">
        <v>885</v>
      </c>
      <c r="C21" s="77"/>
      <c r="D21" s="88"/>
      <c r="E21" s="77"/>
      <c r="F21" s="77"/>
      <c r="G21" s="77"/>
    </row>
    <row r="22" spans="2:7" x14ac:dyDescent="0.25">
      <c r="B22" s="83" t="s">
        <v>888</v>
      </c>
      <c r="C22" s="77"/>
      <c r="D22" s="77"/>
      <c r="E22" s="77"/>
      <c r="F22" s="77"/>
      <c r="G22" s="77"/>
    </row>
    <row r="23" spans="2:7" ht="30" x14ac:dyDescent="0.4">
      <c r="B23" s="483" t="s">
        <v>900</v>
      </c>
      <c r="C23" s="483"/>
      <c r="D23" s="483"/>
      <c r="E23" s="483"/>
      <c r="F23" s="483"/>
      <c r="G23" s="483"/>
    </row>
    <row r="24" spans="2:7" ht="23.25" customHeight="1" x14ac:dyDescent="0.25">
      <c r="B24" s="84" t="s">
        <v>870</v>
      </c>
      <c r="C24" s="84" t="s">
        <v>891</v>
      </c>
      <c r="D24" s="84" t="s">
        <v>872</v>
      </c>
      <c r="E24" s="84" t="s">
        <v>873</v>
      </c>
      <c r="F24" s="84" t="s">
        <v>874</v>
      </c>
      <c r="G24" s="84" t="s">
        <v>454</v>
      </c>
    </row>
    <row r="25" spans="2:7" ht="24" customHeight="1" x14ac:dyDescent="0.25">
      <c r="B25" s="83" t="s">
        <v>875</v>
      </c>
      <c r="C25" s="88" t="s">
        <v>901</v>
      </c>
      <c r="D25" s="77"/>
      <c r="E25" s="77"/>
      <c r="F25" s="77"/>
      <c r="G25" s="77"/>
    </row>
    <row r="26" spans="2:7" ht="30" customHeight="1" x14ac:dyDescent="0.25">
      <c r="B26" s="83" t="s">
        <v>878</v>
      </c>
      <c r="C26" s="88" t="s">
        <v>902</v>
      </c>
      <c r="D26" s="88" t="s">
        <v>903</v>
      </c>
      <c r="E26" s="77"/>
      <c r="F26" s="77"/>
      <c r="G26" s="77"/>
    </row>
    <row r="27" spans="2:7" ht="24" customHeight="1" x14ac:dyDescent="0.25">
      <c r="B27" s="83" t="s">
        <v>882</v>
      </c>
      <c r="C27" s="77"/>
      <c r="D27" s="77"/>
      <c r="E27" s="77"/>
      <c r="F27" s="77"/>
      <c r="G27" s="77"/>
    </row>
    <row r="28" spans="2:7" ht="24" customHeight="1" x14ac:dyDescent="0.25">
      <c r="B28" s="83" t="s">
        <v>885</v>
      </c>
      <c r="C28" s="77"/>
      <c r="D28" s="88" t="s">
        <v>904</v>
      </c>
      <c r="E28" s="77"/>
      <c r="F28" s="77" t="s">
        <v>905</v>
      </c>
      <c r="G28" s="77"/>
    </row>
    <row r="29" spans="2:7" ht="24" customHeight="1" x14ac:dyDescent="0.25">
      <c r="B29" s="83" t="s">
        <v>888</v>
      </c>
      <c r="C29" s="77"/>
      <c r="D29" s="77"/>
      <c r="E29" s="77"/>
      <c r="F29" s="77"/>
      <c r="G29" s="77"/>
    </row>
    <row r="30" spans="2:7" ht="30" x14ac:dyDescent="0.4">
      <c r="B30" s="483" t="s">
        <v>906</v>
      </c>
      <c r="C30" s="483"/>
      <c r="D30" s="483"/>
      <c r="E30" s="483"/>
      <c r="F30" s="483"/>
      <c r="G30" s="483"/>
    </row>
    <row r="31" spans="2:7" ht="20.25" customHeight="1" x14ac:dyDescent="0.25">
      <c r="B31" s="84" t="s">
        <v>870</v>
      </c>
      <c r="C31" s="84" t="s">
        <v>891</v>
      </c>
      <c r="D31" s="84" t="s">
        <v>872</v>
      </c>
      <c r="E31" s="84" t="s">
        <v>873</v>
      </c>
      <c r="F31" s="84" t="s">
        <v>874</v>
      </c>
      <c r="G31" s="84" t="s">
        <v>454</v>
      </c>
    </row>
    <row r="32" spans="2:7" ht="27" customHeight="1" x14ac:dyDescent="0.25">
      <c r="B32" s="83" t="s">
        <v>875</v>
      </c>
      <c r="C32" s="88"/>
      <c r="D32" s="77"/>
      <c r="E32" s="77" t="s">
        <v>907</v>
      </c>
      <c r="F32" s="77"/>
      <c r="G32" s="77"/>
    </row>
    <row r="33" spans="2:7" ht="27" customHeight="1" x14ac:dyDescent="0.25">
      <c r="B33" s="83" t="s">
        <v>878</v>
      </c>
      <c r="C33" s="88" t="s">
        <v>908</v>
      </c>
      <c r="D33" s="88" t="s">
        <v>909</v>
      </c>
      <c r="E33" s="77"/>
      <c r="F33" s="77"/>
      <c r="G33" s="77"/>
    </row>
    <row r="34" spans="2:7" ht="27" customHeight="1" x14ac:dyDescent="0.25">
      <c r="B34" s="83" t="s">
        <v>882</v>
      </c>
      <c r="C34" s="77" t="s">
        <v>910</v>
      </c>
      <c r="D34" s="77"/>
      <c r="E34" s="77"/>
      <c r="F34" s="77"/>
      <c r="G34" s="77"/>
    </row>
    <row r="35" spans="2:7" ht="41.25" customHeight="1" x14ac:dyDescent="0.25">
      <c r="B35" s="83" t="s">
        <v>885</v>
      </c>
      <c r="C35" s="88" t="s">
        <v>911</v>
      </c>
      <c r="D35" s="88" t="s">
        <v>912</v>
      </c>
      <c r="E35" s="77"/>
      <c r="F35" s="77"/>
      <c r="G35" s="77"/>
    </row>
    <row r="36" spans="2:7" ht="27" customHeight="1" x14ac:dyDescent="0.25">
      <c r="B36" s="83" t="s">
        <v>888</v>
      </c>
      <c r="C36" s="77"/>
      <c r="D36" s="77" t="s">
        <v>913</v>
      </c>
      <c r="E36" s="77" t="s">
        <v>914</v>
      </c>
      <c r="F36" s="77"/>
      <c r="G36" s="77"/>
    </row>
    <row r="37" spans="2:7" ht="30" x14ac:dyDescent="0.4">
      <c r="B37" s="483" t="s">
        <v>915</v>
      </c>
      <c r="C37" s="483"/>
      <c r="D37" s="483"/>
      <c r="E37" s="483"/>
      <c r="F37" s="483"/>
      <c r="G37" s="483"/>
    </row>
    <row r="38" spans="2:7" x14ac:dyDescent="0.25">
      <c r="B38" s="84" t="s">
        <v>870</v>
      </c>
      <c r="C38" s="84" t="s">
        <v>891</v>
      </c>
      <c r="D38" s="84" t="s">
        <v>872</v>
      </c>
      <c r="E38" s="84" t="s">
        <v>873</v>
      </c>
      <c r="F38" s="84" t="s">
        <v>874</v>
      </c>
      <c r="G38" s="84" t="s">
        <v>454</v>
      </c>
    </row>
    <row r="39" spans="2:7" ht="18.75" customHeight="1" x14ac:dyDescent="0.25">
      <c r="B39" s="83" t="s">
        <v>875</v>
      </c>
      <c r="C39" s="88" t="s">
        <v>916</v>
      </c>
      <c r="D39" s="77"/>
      <c r="E39" s="77"/>
      <c r="F39" s="77"/>
      <c r="G39" s="77"/>
    </row>
    <row r="40" spans="2:7" ht="32.25" customHeight="1" x14ac:dyDescent="0.25">
      <c r="B40" s="83" t="s">
        <v>878</v>
      </c>
      <c r="C40" s="88" t="s">
        <v>917</v>
      </c>
      <c r="D40" s="88" t="s">
        <v>918</v>
      </c>
      <c r="E40" s="77"/>
      <c r="F40" s="77"/>
      <c r="G40" s="77"/>
    </row>
    <row r="41" spans="2:7" ht="18.75" customHeight="1" x14ac:dyDescent="0.25">
      <c r="B41" s="83" t="s">
        <v>882</v>
      </c>
      <c r="C41" s="77"/>
      <c r="D41" s="77"/>
      <c r="E41" s="77"/>
      <c r="F41" s="77"/>
      <c r="G41" s="77"/>
    </row>
    <row r="42" spans="2:7" ht="18.75" customHeight="1" x14ac:dyDescent="0.25">
      <c r="B42" s="83" t="s">
        <v>885</v>
      </c>
      <c r="C42" s="77"/>
      <c r="D42" s="88"/>
      <c r="E42" s="77"/>
      <c r="F42" s="77" t="s">
        <v>919</v>
      </c>
      <c r="G42" s="77"/>
    </row>
    <row r="43" spans="2:7" ht="18.75" customHeight="1" x14ac:dyDescent="0.25">
      <c r="B43" s="83" t="s">
        <v>888</v>
      </c>
      <c r="C43" s="77" t="s">
        <v>920</v>
      </c>
      <c r="D43" s="77" t="s">
        <v>921</v>
      </c>
      <c r="E43" s="77"/>
      <c r="F43" s="77"/>
      <c r="G43" s="77"/>
    </row>
    <row r="44" spans="2:7" ht="30" x14ac:dyDescent="0.4">
      <c r="B44" s="483" t="s">
        <v>922</v>
      </c>
      <c r="C44" s="483"/>
      <c r="D44" s="483"/>
      <c r="E44" s="483"/>
      <c r="F44" s="483"/>
      <c r="G44" s="483"/>
    </row>
    <row r="45" spans="2:7" x14ac:dyDescent="0.25">
      <c r="B45" s="84" t="s">
        <v>870</v>
      </c>
      <c r="C45" s="84" t="s">
        <v>891</v>
      </c>
      <c r="D45" s="84" t="s">
        <v>872</v>
      </c>
      <c r="E45" s="84" t="s">
        <v>873</v>
      </c>
      <c r="F45" s="84" t="s">
        <v>874</v>
      </c>
      <c r="G45" s="84" t="s">
        <v>454</v>
      </c>
    </row>
    <row r="46" spans="2:7" ht="36" customHeight="1" x14ac:dyDescent="0.25">
      <c r="B46" s="83" t="s">
        <v>875</v>
      </c>
      <c r="C46" s="88" t="s">
        <v>923</v>
      </c>
      <c r="D46" s="88" t="s">
        <v>924</v>
      </c>
      <c r="E46" s="77" t="s">
        <v>925</v>
      </c>
      <c r="F46" s="77"/>
      <c r="G46" s="77"/>
    </row>
    <row r="47" spans="2:7" ht="36" customHeight="1" x14ac:dyDescent="0.25">
      <c r="B47" s="83" t="s">
        <v>878</v>
      </c>
      <c r="C47" s="88" t="s">
        <v>926</v>
      </c>
      <c r="D47" s="88"/>
      <c r="E47" s="77"/>
      <c r="F47" s="77"/>
      <c r="G47" s="77"/>
    </row>
    <row r="48" spans="2:7" ht="36" customHeight="1" x14ac:dyDescent="0.25">
      <c r="B48" s="83" t="s">
        <v>882</v>
      </c>
      <c r="C48" s="88" t="s">
        <v>927</v>
      </c>
      <c r="D48" s="77" t="s">
        <v>928</v>
      </c>
      <c r="E48" s="77" t="s">
        <v>929</v>
      </c>
      <c r="F48" s="77"/>
      <c r="G48" s="77"/>
    </row>
    <row r="49" spans="2:7" ht="36" customHeight="1" x14ac:dyDescent="0.25">
      <c r="B49" s="83" t="s">
        <v>885</v>
      </c>
      <c r="C49" s="77"/>
      <c r="D49" s="88"/>
      <c r="E49" s="77" t="s">
        <v>930</v>
      </c>
      <c r="F49" s="77"/>
      <c r="G49" s="77"/>
    </row>
    <row r="50" spans="2:7" ht="36" customHeight="1" x14ac:dyDescent="0.25">
      <c r="B50" s="83" t="s">
        <v>888</v>
      </c>
      <c r="C50" s="77"/>
      <c r="D50" s="77" t="s">
        <v>931</v>
      </c>
      <c r="E50" s="77"/>
      <c r="F50" s="77"/>
      <c r="G50" s="77"/>
    </row>
    <row r="51" spans="2:7" ht="30" x14ac:dyDescent="0.4">
      <c r="B51" s="483" t="s">
        <v>932</v>
      </c>
      <c r="C51" s="483"/>
      <c r="D51" s="483"/>
      <c r="E51" s="483"/>
      <c r="F51" s="483"/>
      <c r="G51" s="483"/>
    </row>
    <row r="52" spans="2:7" ht="21" customHeight="1" x14ac:dyDescent="0.25">
      <c r="B52" s="84" t="s">
        <v>870</v>
      </c>
      <c r="C52" s="84" t="s">
        <v>891</v>
      </c>
      <c r="D52" s="84" t="s">
        <v>872</v>
      </c>
      <c r="E52" s="84" t="s">
        <v>873</v>
      </c>
      <c r="F52" s="84" t="s">
        <v>874</v>
      </c>
      <c r="G52" s="84" t="s">
        <v>454</v>
      </c>
    </row>
    <row r="53" spans="2:7" ht="38.25" customHeight="1" x14ac:dyDescent="0.25">
      <c r="B53" s="83" t="s">
        <v>875</v>
      </c>
      <c r="C53" s="88" t="s">
        <v>933</v>
      </c>
      <c r="D53" s="88" t="s">
        <v>934</v>
      </c>
      <c r="E53" s="77" t="s">
        <v>935</v>
      </c>
      <c r="F53" s="77"/>
      <c r="G53" s="77"/>
    </row>
    <row r="54" spans="2:7" ht="38.25" customHeight="1" x14ac:dyDescent="0.25">
      <c r="B54" s="83" t="s">
        <v>878</v>
      </c>
      <c r="C54" s="88" t="s">
        <v>926</v>
      </c>
      <c r="D54" s="88"/>
      <c r="E54" s="77"/>
      <c r="F54" s="77"/>
      <c r="G54" s="77"/>
    </row>
    <row r="55" spans="2:7" ht="38.25" customHeight="1" x14ac:dyDescent="0.25">
      <c r="B55" s="83" t="s">
        <v>882</v>
      </c>
      <c r="C55" s="88"/>
      <c r="D55" s="88" t="s">
        <v>936</v>
      </c>
      <c r="E55" s="77" t="s">
        <v>937</v>
      </c>
      <c r="F55" s="77"/>
      <c r="G55" s="77"/>
    </row>
    <row r="56" spans="2:7" ht="45.75" customHeight="1" x14ac:dyDescent="0.25">
      <c r="B56" s="83" t="s">
        <v>885</v>
      </c>
      <c r="C56" s="88" t="s">
        <v>938</v>
      </c>
      <c r="D56" s="88" t="s">
        <v>939</v>
      </c>
      <c r="E56" s="77"/>
      <c r="F56" s="77"/>
      <c r="G56" s="77"/>
    </row>
    <row r="57" spans="2:7" ht="38.25" customHeight="1" x14ac:dyDescent="0.25">
      <c r="B57" s="83" t="s">
        <v>888</v>
      </c>
      <c r="C57" s="77"/>
      <c r="D57" s="88" t="s">
        <v>940</v>
      </c>
      <c r="E57" s="77" t="s">
        <v>941</v>
      </c>
      <c r="F57" s="77"/>
      <c r="G57" s="77"/>
    </row>
    <row r="58" spans="2:7" ht="30" x14ac:dyDescent="0.4">
      <c r="B58" s="483" t="s">
        <v>942</v>
      </c>
      <c r="C58" s="483"/>
      <c r="D58" s="483"/>
      <c r="E58" s="483"/>
      <c r="F58" s="483"/>
      <c r="G58" s="483"/>
    </row>
    <row r="59" spans="2:7" ht="24.75" customHeight="1" x14ac:dyDescent="0.25">
      <c r="B59" s="84" t="s">
        <v>870</v>
      </c>
      <c r="C59" s="84" t="s">
        <v>891</v>
      </c>
      <c r="D59" s="84" t="s">
        <v>872</v>
      </c>
      <c r="E59" s="84" t="s">
        <v>873</v>
      </c>
      <c r="F59" s="84" t="s">
        <v>874</v>
      </c>
      <c r="G59" s="84" t="s">
        <v>454</v>
      </c>
    </row>
    <row r="60" spans="2:7" ht="21" customHeight="1" x14ac:dyDescent="0.25">
      <c r="B60" s="83" t="s">
        <v>875</v>
      </c>
      <c r="C60" s="88"/>
      <c r="D60" s="88"/>
      <c r="E60" s="77"/>
      <c r="F60" s="77"/>
      <c r="G60" s="77"/>
    </row>
    <row r="61" spans="2:7" ht="21" customHeight="1" x14ac:dyDescent="0.25">
      <c r="B61" s="83" t="s">
        <v>878</v>
      </c>
      <c r="C61" s="88"/>
      <c r="D61" s="88"/>
      <c r="E61" s="77"/>
      <c r="F61" s="77"/>
      <c r="G61" s="77"/>
    </row>
    <row r="62" spans="2:7" ht="21" customHeight="1" x14ac:dyDescent="0.25">
      <c r="B62" s="83" t="s">
        <v>882</v>
      </c>
      <c r="C62" s="88" t="s">
        <v>943</v>
      </c>
      <c r="D62" s="88"/>
      <c r="E62" s="77"/>
      <c r="F62" s="77"/>
      <c r="G62" s="77"/>
    </row>
    <row r="63" spans="2:7" ht="34.5" customHeight="1" x14ac:dyDescent="0.25">
      <c r="B63" s="83" t="s">
        <v>885</v>
      </c>
      <c r="C63" s="88"/>
      <c r="D63" s="88" t="s">
        <v>944</v>
      </c>
      <c r="E63" s="77"/>
      <c r="F63" s="77"/>
      <c r="G63" s="77"/>
    </row>
    <row r="64" spans="2:7" ht="21" customHeight="1" x14ac:dyDescent="0.25">
      <c r="B64" s="83" t="s">
        <v>888</v>
      </c>
      <c r="C64" s="77"/>
      <c r="D64" s="88"/>
      <c r="E64" s="77"/>
      <c r="F64" s="77" t="s">
        <v>945</v>
      </c>
      <c r="G64" s="77"/>
    </row>
    <row r="65" spans="2:7" ht="30" x14ac:dyDescent="0.4">
      <c r="B65" s="483" t="s">
        <v>946</v>
      </c>
      <c r="C65" s="483"/>
      <c r="D65" s="483"/>
      <c r="E65" s="483"/>
      <c r="F65" s="483"/>
      <c r="G65" s="483"/>
    </row>
    <row r="66" spans="2:7" ht="24" customHeight="1" x14ac:dyDescent="0.25">
      <c r="B66" s="84" t="s">
        <v>870</v>
      </c>
      <c r="C66" s="84" t="s">
        <v>891</v>
      </c>
      <c r="D66" s="84" t="s">
        <v>872</v>
      </c>
      <c r="E66" s="84" t="s">
        <v>873</v>
      </c>
      <c r="F66" s="84" t="s">
        <v>874</v>
      </c>
      <c r="G66" s="84" t="s">
        <v>454</v>
      </c>
    </row>
    <row r="67" spans="2:7" ht="24" customHeight="1" x14ac:dyDescent="0.25">
      <c r="B67" s="83" t="s">
        <v>875</v>
      </c>
      <c r="C67" s="88" t="s">
        <v>947</v>
      </c>
      <c r="D67" s="88"/>
      <c r="E67" s="77"/>
      <c r="F67" s="77" t="s">
        <v>948</v>
      </c>
      <c r="G67" s="77"/>
    </row>
    <row r="68" spans="2:7" ht="24" customHeight="1" x14ac:dyDescent="0.25">
      <c r="B68" s="83" t="s">
        <v>878</v>
      </c>
      <c r="C68" s="88"/>
      <c r="D68" s="88"/>
      <c r="E68" s="77"/>
      <c r="F68" s="77"/>
      <c r="G68" s="77"/>
    </row>
    <row r="69" spans="2:7" ht="24" customHeight="1" x14ac:dyDescent="0.25">
      <c r="B69" s="83" t="s">
        <v>882</v>
      </c>
      <c r="C69" s="88"/>
      <c r="D69" s="88" t="s">
        <v>949</v>
      </c>
      <c r="E69" s="77"/>
      <c r="F69" s="77" t="s">
        <v>950</v>
      </c>
      <c r="G69" s="77"/>
    </row>
    <row r="70" spans="2:7" ht="24" customHeight="1" x14ac:dyDescent="0.25">
      <c r="B70" s="83" t="s">
        <v>885</v>
      </c>
      <c r="C70" s="88"/>
      <c r="D70" s="88" t="s">
        <v>951</v>
      </c>
      <c r="E70" s="77"/>
      <c r="F70" s="77" t="s">
        <v>952</v>
      </c>
      <c r="G70" s="77"/>
    </row>
    <row r="71" spans="2:7" ht="24" customHeight="1" x14ac:dyDescent="0.25">
      <c r="B71" s="83" t="s">
        <v>888</v>
      </c>
      <c r="C71" s="77"/>
      <c r="D71" s="77" t="s">
        <v>953</v>
      </c>
      <c r="E71" s="77"/>
      <c r="F71" s="77" t="s">
        <v>950</v>
      </c>
      <c r="G71" s="77"/>
    </row>
    <row r="72" spans="2:7" ht="30" x14ac:dyDescent="0.4">
      <c r="B72" s="483" t="s">
        <v>954</v>
      </c>
      <c r="C72" s="483"/>
      <c r="D72" s="483"/>
      <c r="E72" s="483"/>
      <c r="F72" s="483"/>
      <c r="G72" s="483"/>
    </row>
    <row r="73" spans="2:7" ht="24" customHeight="1" x14ac:dyDescent="0.25">
      <c r="B73" s="84" t="s">
        <v>870</v>
      </c>
      <c r="C73" s="84" t="s">
        <v>891</v>
      </c>
      <c r="D73" s="84" t="s">
        <v>872</v>
      </c>
      <c r="E73" s="84" t="s">
        <v>873</v>
      </c>
      <c r="F73" s="84" t="s">
        <v>874</v>
      </c>
      <c r="G73" s="84" t="s">
        <v>454</v>
      </c>
    </row>
    <row r="74" spans="2:7" ht="18" customHeight="1" x14ac:dyDescent="0.25">
      <c r="B74" s="83" t="s">
        <v>875</v>
      </c>
      <c r="C74" s="88"/>
      <c r="D74" s="88"/>
      <c r="E74" s="77"/>
      <c r="F74" s="77" t="s">
        <v>955</v>
      </c>
      <c r="G74" s="77"/>
    </row>
    <row r="75" spans="2:7" ht="18" customHeight="1" x14ac:dyDescent="0.25">
      <c r="B75" s="83" t="s">
        <v>878</v>
      </c>
      <c r="C75" s="88"/>
      <c r="D75" s="88"/>
      <c r="E75" s="77"/>
      <c r="F75" s="77"/>
      <c r="G75" s="77"/>
    </row>
    <row r="76" spans="2:7" ht="18" customHeight="1" x14ac:dyDescent="0.25">
      <c r="B76" s="83" t="s">
        <v>882</v>
      </c>
      <c r="C76" s="88"/>
      <c r="D76" s="88"/>
      <c r="E76" s="77"/>
      <c r="F76" s="77"/>
      <c r="G76" s="77"/>
    </row>
    <row r="77" spans="2:7" ht="28.5" customHeight="1" x14ac:dyDescent="0.25">
      <c r="B77" s="83" t="s">
        <v>885</v>
      </c>
      <c r="C77" s="88"/>
      <c r="D77" s="88" t="s">
        <v>956</v>
      </c>
      <c r="E77" s="77" t="s">
        <v>957</v>
      </c>
      <c r="F77" s="77"/>
      <c r="G77" s="77"/>
    </row>
    <row r="78" spans="2:7" ht="20.25" customHeight="1" x14ac:dyDescent="0.25">
      <c r="B78" s="83" t="s">
        <v>888</v>
      </c>
      <c r="C78" s="77"/>
      <c r="D78" s="77" t="s">
        <v>958</v>
      </c>
      <c r="E78" s="77" t="s">
        <v>959</v>
      </c>
      <c r="F78" s="77"/>
      <c r="G78" s="77"/>
    </row>
    <row r="79" spans="2:7" ht="30" hidden="1" x14ac:dyDescent="0.4">
      <c r="B79" s="483" t="s">
        <v>960</v>
      </c>
      <c r="C79" s="483"/>
      <c r="D79" s="483"/>
      <c r="E79" s="483"/>
      <c r="F79" s="483"/>
      <c r="G79" s="483"/>
    </row>
    <row r="80" spans="2:7" ht="24" hidden="1" customHeight="1" x14ac:dyDescent="0.25">
      <c r="B80" s="84" t="s">
        <v>870</v>
      </c>
      <c r="C80" s="84" t="s">
        <v>891</v>
      </c>
      <c r="D80" s="84" t="s">
        <v>872</v>
      </c>
      <c r="E80" s="84" t="s">
        <v>873</v>
      </c>
      <c r="F80" s="84" t="s">
        <v>874</v>
      </c>
      <c r="G80" s="84" t="s">
        <v>454</v>
      </c>
    </row>
    <row r="81" spans="2:7" ht="24" hidden="1" customHeight="1" x14ac:dyDescent="0.25">
      <c r="B81" s="83" t="s">
        <v>875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878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882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885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888</v>
      </c>
      <c r="C85" s="77"/>
      <c r="D85" s="77"/>
      <c r="E85" s="77"/>
      <c r="F85" s="77"/>
      <c r="G85" s="77"/>
    </row>
    <row r="86" spans="2:7" ht="30" x14ac:dyDescent="0.4">
      <c r="B86" s="483" t="s">
        <v>960</v>
      </c>
      <c r="C86" s="483"/>
      <c r="D86" s="483"/>
      <c r="E86" s="483"/>
      <c r="F86" s="483"/>
      <c r="G86" s="483"/>
    </row>
    <row r="87" spans="2:7" x14ac:dyDescent="0.25">
      <c r="B87" s="84" t="s">
        <v>870</v>
      </c>
      <c r="C87" s="84" t="s">
        <v>891</v>
      </c>
      <c r="D87" s="84" t="s">
        <v>872</v>
      </c>
      <c r="E87" s="84" t="s">
        <v>873</v>
      </c>
      <c r="F87" s="84" t="s">
        <v>874</v>
      </c>
      <c r="G87" s="84" t="s">
        <v>454</v>
      </c>
    </row>
    <row r="88" spans="2:7" ht="30" customHeight="1" x14ac:dyDescent="0.25">
      <c r="B88" s="83" t="s">
        <v>875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878</v>
      </c>
      <c r="C89" s="88"/>
      <c r="D89" s="88"/>
      <c r="E89" s="77"/>
      <c r="F89" s="77"/>
      <c r="G89" s="77"/>
    </row>
    <row r="90" spans="2:7" ht="30" customHeight="1" x14ac:dyDescent="0.25">
      <c r="B90" s="83" t="s">
        <v>882</v>
      </c>
      <c r="C90" s="88"/>
      <c r="D90" s="88"/>
      <c r="E90" s="77"/>
      <c r="F90" s="77"/>
      <c r="G90" s="77"/>
    </row>
    <row r="91" spans="2:7" ht="47.25" customHeight="1" x14ac:dyDescent="0.25">
      <c r="B91" s="83" t="s">
        <v>885</v>
      </c>
      <c r="C91" s="88"/>
      <c r="D91" s="88" t="s">
        <v>961</v>
      </c>
      <c r="E91" s="77"/>
      <c r="F91" s="77" t="s">
        <v>962</v>
      </c>
      <c r="G91" s="77"/>
    </row>
    <row r="92" spans="2:7" ht="22.5" customHeight="1" x14ac:dyDescent="0.25">
      <c r="B92" s="83" t="s">
        <v>888</v>
      </c>
      <c r="C92" s="77"/>
      <c r="D92" s="88" t="s">
        <v>963</v>
      </c>
      <c r="E92" s="77"/>
      <c r="F92" s="77" t="s">
        <v>964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E38-37C5-4334-9357-24070F482242}">
  <dimension ref="B2:G95"/>
  <sheetViews>
    <sheetView topLeftCell="A59" zoomScale="106" zoomScaleNormal="106" workbookViewId="0">
      <selection activeCell="F71" sqref="F71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83" t="s">
        <v>965</v>
      </c>
      <c r="C2" s="483"/>
      <c r="D2" s="483"/>
      <c r="E2" s="483"/>
      <c r="F2" s="483"/>
      <c r="G2" s="483"/>
    </row>
    <row r="3" spans="2:7" ht="36.75" customHeight="1" x14ac:dyDescent="0.25">
      <c r="B3" s="84" t="s">
        <v>870</v>
      </c>
      <c r="C3" s="84" t="s">
        <v>871</v>
      </c>
      <c r="D3" s="84" t="s">
        <v>872</v>
      </c>
      <c r="E3" s="84" t="s">
        <v>873</v>
      </c>
      <c r="F3" s="84" t="s">
        <v>874</v>
      </c>
      <c r="G3" s="84" t="s">
        <v>454</v>
      </c>
    </row>
    <row r="4" spans="2:7" ht="26.25" customHeight="1" x14ac:dyDescent="0.25">
      <c r="B4" s="83" t="s">
        <v>875</v>
      </c>
      <c r="C4" s="77" t="s">
        <v>966</v>
      </c>
      <c r="D4" s="77"/>
      <c r="E4" s="77"/>
      <c r="F4" s="77"/>
      <c r="G4" s="77"/>
    </row>
    <row r="5" spans="2:7" ht="33.75" customHeight="1" x14ac:dyDescent="0.25">
      <c r="B5" s="83" t="s">
        <v>878</v>
      </c>
      <c r="C5" s="88"/>
      <c r="D5" s="88" t="s">
        <v>967</v>
      </c>
      <c r="E5" s="77"/>
      <c r="F5" s="77"/>
      <c r="G5" s="77"/>
    </row>
    <row r="6" spans="2:7" ht="26.25" customHeight="1" x14ac:dyDescent="0.25">
      <c r="B6" s="83" t="s">
        <v>882</v>
      </c>
      <c r="C6" s="77" t="s">
        <v>968</v>
      </c>
      <c r="D6" s="77"/>
      <c r="E6" s="77"/>
      <c r="F6" s="77"/>
      <c r="G6" s="77"/>
    </row>
    <row r="7" spans="2:7" ht="26.25" customHeight="1" x14ac:dyDescent="0.25">
      <c r="B7" s="83" t="s">
        <v>885</v>
      </c>
      <c r="C7" s="77"/>
      <c r="D7" s="77"/>
      <c r="E7" s="77"/>
      <c r="F7" s="77" t="s">
        <v>969</v>
      </c>
      <c r="G7" s="77"/>
    </row>
    <row r="8" spans="2:7" ht="26.25" customHeight="1" x14ac:dyDescent="0.25">
      <c r="B8" s="83" t="s">
        <v>888</v>
      </c>
      <c r="C8" s="77" t="s">
        <v>966</v>
      </c>
      <c r="D8" s="77" t="s">
        <v>970</v>
      </c>
      <c r="E8" s="77"/>
      <c r="F8" s="77"/>
      <c r="G8" s="77"/>
    </row>
    <row r="9" spans="2:7" ht="27.75" customHeight="1" x14ac:dyDescent="0.4">
      <c r="B9" s="483" t="s">
        <v>971</v>
      </c>
      <c r="C9" s="483"/>
      <c r="D9" s="483"/>
      <c r="E9" s="483"/>
      <c r="F9" s="483"/>
      <c r="G9" s="483"/>
    </row>
    <row r="10" spans="2:7" ht="22.5" customHeight="1" x14ac:dyDescent="0.25">
      <c r="B10" s="84" t="s">
        <v>870</v>
      </c>
      <c r="C10" s="84" t="s">
        <v>891</v>
      </c>
      <c r="D10" s="84" t="s">
        <v>872</v>
      </c>
      <c r="E10" s="84" t="s">
        <v>873</v>
      </c>
      <c r="F10" s="84" t="s">
        <v>874</v>
      </c>
      <c r="G10" s="84" t="s">
        <v>454</v>
      </c>
    </row>
    <row r="11" spans="2:7" ht="27" customHeight="1" x14ac:dyDescent="0.25">
      <c r="B11" s="83" t="s">
        <v>875</v>
      </c>
      <c r="C11" s="88"/>
      <c r="D11" s="77" t="s">
        <v>972</v>
      </c>
      <c r="E11" s="77"/>
      <c r="F11" s="77"/>
      <c r="G11" s="77"/>
    </row>
    <row r="12" spans="2:7" ht="52.5" customHeight="1" x14ac:dyDescent="0.25">
      <c r="B12" s="83" t="s">
        <v>878</v>
      </c>
      <c r="C12" s="77"/>
      <c r="D12" s="88"/>
      <c r="E12" s="77"/>
      <c r="F12" s="77" t="s">
        <v>973</v>
      </c>
      <c r="G12" s="77"/>
    </row>
    <row r="13" spans="2:7" ht="26.25" customHeight="1" x14ac:dyDescent="0.25">
      <c r="B13" s="83" t="s">
        <v>882</v>
      </c>
      <c r="C13" s="77"/>
      <c r="D13" s="77" t="s">
        <v>972</v>
      </c>
      <c r="E13" s="77"/>
      <c r="F13" s="77"/>
      <c r="G13" s="77"/>
    </row>
    <row r="14" spans="2:7" ht="43.5" customHeight="1" x14ac:dyDescent="0.25">
      <c r="B14" s="83" t="s">
        <v>885</v>
      </c>
      <c r="C14" s="88" t="s">
        <v>974</v>
      </c>
      <c r="D14" s="88"/>
      <c r="E14" s="77"/>
      <c r="F14" s="77"/>
      <c r="G14" s="77"/>
    </row>
    <row r="15" spans="2:7" ht="26.25" customHeight="1" x14ac:dyDescent="0.25">
      <c r="B15" s="83" t="s">
        <v>888</v>
      </c>
      <c r="C15" s="77"/>
      <c r="D15" s="88" t="s">
        <v>975</v>
      </c>
      <c r="E15" s="77"/>
      <c r="F15" s="77" t="s">
        <v>976</v>
      </c>
      <c r="G15" s="77"/>
    </row>
    <row r="16" spans="2:7" ht="33.75" customHeight="1" x14ac:dyDescent="0.4">
      <c r="B16" s="483" t="s">
        <v>977</v>
      </c>
      <c r="C16" s="483"/>
      <c r="D16" s="483"/>
      <c r="E16" s="483"/>
      <c r="F16" s="483"/>
      <c r="G16" s="483"/>
    </row>
    <row r="17" spans="2:7" ht="20.25" customHeight="1" x14ac:dyDescent="0.25">
      <c r="B17" s="84" t="s">
        <v>870</v>
      </c>
      <c r="C17" s="84" t="s">
        <v>891</v>
      </c>
      <c r="D17" s="84" t="s">
        <v>872</v>
      </c>
      <c r="E17" s="84" t="s">
        <v>873</v>
      </c>
      <c r="F17" s="84" t="s">
        <v>874</v>
      </c>
      <c r="G17" s="84" t="s">
        <v>454</v>
      </c>
    </row>
    <row r="18" spans="2:7" ht="25.5" customHeight="1" x14ac:dyDescent="0.25">
      <c r="B18" s="83" t="s">
        <v>875</v>
      </c>
      <c r="C18" s="88"/>
      <c r="D18" s="77"/>
      <c r="E18" s="77"/>
      <c r="F18" s="77" t="s">
        <v>978</v>
      </c>
      <c r="G18" s="77"/>
    </row>
    <row r="19" spans="2:7" ht="25.5" customHeight="1" x14ac:dyDescent="0.25">
      <c r="B19" s="83" t="s">
        <v>878</v>
      </c>
      <c r="C19" s="77"/>
      <c r="D19" s="88" t="s">
        <v>979</v>
      </c>
      <c r="E19" s="77"/>
      <c r="F19" s="77"/>
      <c r="G19" s="77"/>
    </row>
    <row r="20" spans="2:7" ht="25.5" customHeight="1" x14ac:dyDescent="0.25">
      <c r="B20" s="83" t="s">
        <v>882</v>
      </c>
      <c r="C20" s="77"/>
      <c r="D20" s="77" t="s">
        <v>980</v>
      </c>
      <c r="E20" s="77"/>
      <c r="F20" s="77"/>
      <c r="G20" s="77"/>
    </row>
    <row r="21" spans="2:7" ht="25.5" customHeight="1" x14ac:dyDescent="0.25">
      <c r="B21" s="83" t="s">
        <v>885</v>
      </c>
      <c r="C21" s="77"/>
      <c r="D21" s="88" t="s">
        <v>981</v>
      </c>
      <c r="E21" s="77"/>
      <c r="F21" s="77" t="s">
        <v>982</v>
      </c>
      <c r="G21" s="77"/>
    </row>
    <row r="22" spans="2:7" ht="25.5" customHeight="1" x14ac:dyDescent="0.25">
      <c r="B22" s="83" t="s">
        <v>888</v>
      </c>
      <c r="C22" s="77"/>
      <c r="D22" s="77" t="s">
        <v>980</v>
      </c>
      <c r="E22" s="77" t="s">
        <v>983</v>
      </c>
      <c r="F22" s="77"/>
      <c r="G22" s="77"/>
    </row>
    <row r="23" spans="2:7" ht="25.5" customHeight="1" x14ac:dyDescent="0.25">
      <c r="B23" s="83" t="s">
        <v>984</v>
      </c>
      <c r="C23" s="77" t="s">
        <v>985</v>
      </c>
      <c r="D23" s="77"/>
      <c r="E23" s="77"/>
      <c r="F23" s="77"/>
      <c r="G23" s="77"/>
    </row>
    <row r="24" spans="2:7" ht="30" x14ac:dyDescent="0.4">
      <c r="B24" s="483" t="s">
        <v>986</v>
      </c>
      <c r="C24" s="483"/>
      <c r="D24" s="483"/>
      <c r="E24" s="483"/>
      <c r="F24" s="483"/>
      <c r="G24" s="483"/>
    </row>
    <row r="25" spans="2:7" ht="23.25" customHeight="1" x14ac:dyDescent="0.25">
      <c r="B25" s="84" t="s">
        <v>870</v>
      </c>
      <c r="C25" s="84" t="s">
        <v>891</v>
      </c>
      <c r="D25" s="84" t="s">
        <v>872</v>
      </c>
      <c r="E25" s="84" t="s">
        <v>873</v>
      </c>
      <c r="F25" s="84" t="s">
        <v>874</v>
      </c>
      <c r="G25" s="84" t="s">
        <v>454</v>
      </c>
    </row>
    <row r="26" spans="2:7" ht="24" customHeight="1" x14ac:dyDescent="0.25">
      <c r="B26" s="83" t="s">
        <v>875</v>
      </c>
      <c r="C26" s="88"/>
      <c r="D26" s="77"/>
      <c r="E26" s="77"/>
      <c r="F26" s="77" t="s">
        <v>987</v>
      </c>
      <c r="G26" s="77"/>
    </row>
    <row r="27" spans="2:7" ht="30" customHeight="1" x14ac:dyDescent="0.25">
      <c r="B27" s="83" t="s">
        <v>878</v>
      </c>
      <c r="C27" s="88" t="s">
        <v>988</v>
      </c>
      <c r="D27" s="88"/>
      <c r="E27" s="77"/>
      <c r="F27" s="77"/>
      <c r="G27" s="77"/>
    </row>
    <row r="28" spans="2:7" ht="24" customHeight="1" x14ac:dyDescent="0.25">
      <c r="B28" s="83" t="s">
        <v>882</v>
      </c>
      <c r="C28" s="77"/>
      <c r="D28" s="77"/>
      <c r="E28" s="77"/>
      <c r="F28" s="77"/>
      <c r="G28" s="77"/>
    </row>
    <row r="29" spans="2:7" ht="24" customHeight="1" x14ac:dyDescent="0.25">
      <c r="B29" s="83" t="s">
        <v>885</v>
      </c>
      <c r="C29" s="77"/>
      <c r="D29" s="88"/>
      <c r="F29" s="77" t="s">
        <v>989</v>
      </c>
      <c r="G29" s="77"/>
    </row>
    <row r="30" spans="2:7" ht="24" customHeight="1" x14ac:dyDescent="0.25">
      <c r="B30" s="83" t="s">
        <v>888</v>
      </c>
      <c r="C30" s="77"/>
      <c r="D30" s="77"/>
      <c r="E30" s="77"/>
      <c r="F30" s="77" t="s">
        <v>990</v>
      </c>
      <c r="G30" s="77"/>
    </row>
    <row r="31" spans="2:7" ht="30" x14ac:dyDescent="0.4">
      <c r="B31" s="483" t="s">
        <v>991</v>
      </c>
      <c r="C31" s="483"/>
      <c r="D31" s="483"/>
      <c r="E31" s="483"/>
      <c r="F31" s="483"/>
      <c r="G31" s="483"/>
    </row>
    <row r="32" spans="2:7" ht="42" customHeight="1" x14ac:dyDescent="0.25">
      <c r="B32" s="84" t="s">
        <v>870</v>
      </c>
      <c r="C32" s="84" t="s">
        <v>891</v>
      </c>
      <c r="D32" s="84" t="s">
        <v>872</v>
      </c>
      <c r="E32" s="84" t="s">
        <v>873</v>
      </c>
      <c r="F32" s="84" t="s">
        <v>874</v>
      </c>
      <c r="G32" s="84" t="s">
        <v>454</v>
      </c>
    </row>
    <row r="33" spans="2:7" ht="31.5" customHeight="1" x14ac:dyDescent="0.25">
      <c r="B33" s="83" t="s">
        <v>875</v>
      </c>
      <c r="C33" s="88"/>
      <c r="D33" s="77"/>
      <c r="E33" s="77"/>
      <c r="F33" s="77"/>
      <c r="G33" s="77"/>
    </row>
    <row r="34" spans="2:7" ht="31.5" customHeight="1" x14ac:dyDescent="0.25">
      <c r="B34" s="83" t="s">
        <v>878</v>
      </c>
      <c r="C34" s="88"/>
      <c r="D34" s="88"/>
      <c r="E34" s="77"/>
      <c r="F34" s="77"/>
      <c r="G34" s="77"/>
    </row>
    <row r="35" spans="2:7" ht="31.5" customHeight="1" x14ac:dyDescent="0.25">
      <c r="B35" s="83" t="s">
        <v>882</v>
      </c>
      <c r="C35" s="77"/>
      <c r="D35" s="77"/>
      <c r="E35" s="77"/>
      <c r="F35" s="77"/>
      <c r="G35" s="77"/>
    </row>
    <row r="36" spans="2:7" ht="39.75" customHeight="1" x14ac:dyDescent="0.25">
      <c r="B36" s="83" t="s">
        <v>885</v>
      </c>
      <c r="C36" s="88"/>
      <c r="D36" s="88" t="s">
        <v>992</v>
      </c>
      <c r="E36" s="77"/>
      <c r="F36" s="77" t="s">
        <v>993</v>
      </c>
      <c r="G36" s="77"/>
    </row>
    <row r="37" spans="2:7" ht="47.25" customHeight="1" x14ac:dyDescent="0.25">
      <c r="B37" s="83" t="s">
        <v>888</v>
      </c>
      <c r="C37" s="88" t="s">
        <v>994</v>
      </c>
      <c r="D37" s="88" t="s">
        <v>995</v>
      </c>
      <c r="E37" s="77"/>
      <c r="F37" s="77"/>
      <c r="G37" s="77"/>
    </row>
    <row r="38" spans="2:7" ht="30" x14ac:dyDescent="0.4">
      <c r="B38" s="483" t="s">
        <v>996</v>
      </c>
      <c r="C38" s="483"/>
      <c r="D38" s="483"/>
      <c r="E38" s="483"/>
      <c r="F38" s="483"/>
      <c r="G38" s="483"/>
    </row>
    <row r="39" spans="2:7" x14ac:dyDescent="0.25">
      <c r="B39" s="84" t="s">
        <v>870</v>
      </c>
      <c r="C39" s="84" t="s">
        <v>891</v>
      </c>
      <c r="D39" s="84" t="s">
        <v>872</v>
      </c>
      <c r="E39" s="84" t="s">
        <v>873</v>
      </c>
      <c r="F39" s="84" t="s">
        <v>874</v>
      </c>
      <c r="G39" s="84" t="s">
        <v>454</v>
      </c>
    </row>
    <row r="40" spans="2:7" ht="18.75" customHeight="1" x14ac:dyDescent="0.25">
      <c r="B40" s="83" t="s">
        <v>875</v>
      </c>
      <c r="C40" s="88" t="s">
        <v>997</v>
      </c>
      <c r="D40" s="77" t="s">
        <v>998</v>
      </c>
      <c r="E40" s="77" t="s">
        <v>999</v>
      </c>
      <c r="F40" s="77"/>
      <c r="G40" s="77"/>
    </row>
    <row r="41" spans="2:7" ht="32.25" customHeight="1" x14ac:dyDescent="0.25">
      <c r="B41" s="83" t="s">
        <v>878</v>
      </c>
      <c r="C41" s="88"/>
      <c r="D41" s="88"/>
      <c r="E41" s="77"/>
      <c r="F41" s="77"/>
      <c r="G41" s="77"/>
    </row>
    <row r="42" spans="2:7" ht="36.75" customHeight="1" x14ac:dyDescent="0.25">
      <c r="B42" s="83" t="s">
        <v>882</v>
      </c>
      <c r="C42" s="77"/>
      <c r="D42" s="88" t="s">
        <v>1000</v>
      </c>
      <c r="E42" s="77"/>
      <c r="F42" s="77"/>
      <c r="G42" s="77"/>
    </row>
    <row r="43" spans="2:7" ht="65.25" customHeight="1" x14ac:dyDescent="0.25">
      <c r="B43" s="83" t="s">
        <v>885</v>
      </c>
      <c r="C43" s="88" t="s">
        <v>1001</v>
      </c>
      <c r="D43" s="88" t="s">
        <v>1002</v>
      </c>
      <c r="E43" s="77"/>
      <c r="F43" s="77"/>
      <c r="G43" s="77"/>
    </row>
    <row r="44" spans="2:7" ht="31.5" customHeight="1" x14ac:dyDescent="0.25">
      <c r="B44" s="83" t="s">
        <v>888</v>
      </c>
      <c r="C44" s="88"/>
      <c r="D44" s="77" t="s">
        <v>1003</v>
      </c>
      <c r="E44" s="88" t="s">
        <v>1004</v>
      </c>
      <c r="F44" s="77"/>
      <c r="G44" s="77"/>
    </row>
    <row r="45" spans="2:7" ht="30" x14ac:dyDescent="0.4">
      <c r="B45" s="483" t="s">
        <v>1005</v>
      </c>
      <c r="C45" s="483"/>
      <c r="D45" s="483"/>
      <c r="E45" s="483"/>
      <c r="F45" s="483"/>
      <c r="G45" s="483"/>
    </row>
    <row r="46" spans="2:7" x14ac:dyDescent="0.25">
      <c r="B46" s="84" t="s">
        <v>870</v>
      </c>
      <c r="C46" s="84" t="s">
        <v>891</v>
      </c>
      <c r="D46" s="84" t="s">
        <v>872</v>
      </c>
      <c r="E46" s="84" t="s">
        <v>873</v>
      </c>
      <c r="F46" s="84" t="s">
        <v>874</v>
      </c>
      <c r="G46" s="84" t="s">
        <v>454</v>
      </c>
    </row>
    <row r="47" spans="2:7" ht="63" customHeight="1" x14ac:dyDescent="0.25">
      <c r="B47" s="83" t="s">
        <v>875</v>
      </c>
      <c r="C47" s="88" t="s">
        <v>1006</v>
      </c>
      <c r="D47" s="88"/>
      <c r="E47" s="77"/>
      <c r="F47" s="77"/>
      <c r="G47" s="77"/>
    </row>
    <row r="48" spans="2:7" ht="36" customHeight="1" x14ac:dyDescent="0.25">
      <c r="B48" s="83" t="s">
        <v>878</v>
      </c>
      <c r="C48" s="88"/>
      <c r="D48" s="88" t="s">
        <v>1007</v>
      </c>
      <c r="E48" s="77"/>
      <c r="F48" s="77"/>
      <c r="G48" s="77"/>
    </row>
    <row r="49" spans="2:7" ht="36" customHeight="1" x14ac:dyDescent="0.25">
      <c r="B49" s="83" t="s">
        <v>882</v>
      </c>
      <c r="C49" s="88"/>
      <c r="D49" s="77"/>
      <c r="E49" s="77"/>
      <c r="F49" s="77"/>
      <c r="G49" s="77"/>
    </row>
    <row r="50" spans="2:7" ht="36" customHeight="1" x14ac:dyDescent="0.25">
      <c r="B50" s="83" t="s">
        <v>885</v>
      </c>
      <c r="C50" s="77"/>
      <c r="D50" s="88" t="s">
        <v>1008</v>
      </c>
      <c r="E50" s="77"/>
      <c r="F50" s="77"/>
      <c r="G50" s="77"/>
    </row>
    <row r="51" spans="2:7" ht="106.5" customHeight="1" x14ac:dyDescent="0.25">
      <c r="B51" s="83" t="s">
        <v>888</v>
      </c>
      <c r="C51" s="77"/>
      <c r="D51" s="88" t="s">
        <v>1009</v>
      </c>
      <c r="E51" s="77" t="s">
        <v>1010</v>
      </c>
      <c r="F51" s="77"/>
      <c r="G51" s="77"/>
    </row>
    <row r="52" spans="2:7" ht="36" customHeight="1" x14ac:dyDescent="0.25">
      <c r="B52" s="83" t="s">
        <v>984</v>
      </c>
      <c r="C52" s="77"/>
      <c r="D52" s="88"/>
      <c r="E52" s="77" t="s">
        <v>1008</v>
      </c>
      <c r="F52" s="77"/>
      <c r="G52" s="77"/>
    </row>
    <row r="53" spans="2:7" ht="30" x14ac:dyDescent="0.4">
      <c r="B53" s="483" t="s">
        <v>1011</v>
      </c>
      <c r="C53" s="483"/>
      <c r="D53" s="483"/>
      <c r="E53" s="483"/>
      <c r="F53" s="483"/>
      <c r="G53" s="483"/>
    </row>
    <row r="54" spans="2:7" ht="21" customHeight="1" x14ac:dyDescent="0.25">
      <c r="B54" s="84" t="s">
        <v>870</v>
      </c>
      <c r="C54" s="84" t="s">
        <v>891</v>
      </c>
      <c r="D54" s="84" t="s">
        <v>872</v>
      </c>
      <c r="E54" s="84" t="s">
        <v>873</v>
      </c>
      <c r="F54" s="84" t="s">
        <v>874</v>
      </c>
      <c r="G54" s="84" t="s">
        <v>454</v>
      </c>
    </row>
    <row r="55" spans="2:7" ht="38.25" customHeight="1" x14ac:dyDescent="0.25">
      <c r="B55" s="83" t="s">
        <v>875</v>
      </c>
      <c r="C55" s="88"/>
      <c r="D55" s="88"/>
      <c r="E55" s="77"/>
      <c r="F55" s="77"/>
      <c r="G55" s="77"/>
    </row>
    <row r="56" spans="2:7" ht="45.75" customHeight="1" x14ac:dyDescent="0.25">
      <c r="B56" s="83" t="s">
        <v>878</v>
      </c>
      <c r="C56" s="88" t="s">
        <v>1012</v>
      </c>
      <c r="D56" s="88"/>
      <c r="E56" s="77"/>
      <c r="F56" s="77"/>
      <c r="G56" s="77"/>
    </row>
    <row r="57" spans="2:7" ht="38.25" customHeight="1" x14ac:dyDescent="0.25">
      <c r="B57" s="83" t="s">
        <v>882</v>
      </c>
      <c r="C57" s="88"/>
      <c r="D57" s="88"/>
      <c r="E57" s="77"/>
      <c r="F57" s="77"/>
      <c r="G57" s="77"/>
    </row>
    <row r="58" spans="2:7" ht="45.75" customHeight="1" x14ac:dyDescent="0.25">
      <c r="B58" s="83" t="s">
        <v>885</v>
      </c>
      <c r="C58" s="88"/>
      <c r="D58" s="88"/>
      <c r="E58" s="77"/>
      <c r="F58" s="77" t="s">
        <v>1013</v>
      </c>
      <c r="G58" s="77"/>
    </row>
    <row r="59" spans="2:7" ht="45.75" customHeight="1" x14ac:dyDescent="0.25">
      <c r="B59" s="83" t="s">
        <v>888</v>
      </c>
      <c r="C59" s="88"/>
      <c r="D59" s="88" t="s">
        <v>1014</v>
      </c>
      <c r="E59" s="77" t="s">
        <v>1015</v>
      </c>
      <c r="F59" s="77"/>
      <c r="G59" s="77"/>
    </row>
    <row r="60" spans="2:7" ht="38.25" customHeight="1" x14ac:dyDescent="0.25">
      <c r="B60" s="83" t="s">
        <v>984</v>
      </c>
      <c r="C60" s="77"/>
      <c r="D60" s="88" t="s">
        <v>1016</v>
      </c>
      <c r="E60" s="77"/>
      <c r="F60" s="77"/>
      <c r="G60" s="77"/>
    </row>
    <row r="61" spans="2:7" ht="30" x14ac:dyDescent="0.4">
      <c r="B61" s="483" t="s">
        <v>1017</v>
      </c>
      <c r="C61" s="483"/>
      <c r="D61" s="483"/>
      <c r="E61" s="483"/>
      <c r="F61" s="483"/>
      <c r="G61" s="483"/>
    </row>
    <row r="62" spans="2:7" ht="24.75" customHeight="1" x14ac:dyDescent="0.25">
      <c r="B62" s="84" t="s">
        <v>870</v>
      </c>
      <c r="C62" s="84" t="s">
        <v>891</v>
      </c>
      <c r="D62" s="84" t="s">
        <v>872</v>
      </c>
      <c r="E62" s="84" t="s">
        <v>873</v>
      </c>
      <c r="F62" s="84" t="s">
        <v>874</v>
      </c>
      <c r="G62" s="84" t="s">
        <v>454</v>
      </c>
    </row>
    <row r="63" spans="2:7" ht="21" customHeight="1" x14ac:dyDescent="0.25">
      <c r="B63" s="83" t="s">
        <v>875</v>
      </c>
      <c r="C63" s="88"/>
      <c r="D63" s="88"/>
      <c r="E63" s="77"/>
      <c r="F63" s="77"/>
      <c r="G63" s="77"/>
    </row>
    <row r="64" spans="2:7" ht="21" customHeight="1" x14ac:dyDescent="0.25">
      <c r="B64" s="83" t="s">
        <v>878</v>
      </c>
      <c r="C64" s="88"/>
      <c r="D64" s="88"/>
      <c r="E64" s="77"/>
      <c r="F64" s="77"/>
      <c r="G64" s="77"/>
    </row>
    <row r="65" spans="2:7" ht="21" customHeight="1" x14ac:dyDescent="0.25">
      <c r="B65" s="83" t="s">
        <v>882</v>
      </c>
      <c r="C65" s="88"/>
      <c r="D65" s="88" t="s">
        <v>1018</v>
      </c>
      <c r="E65" s="77"/>
      <c r="F65" s="77"/>
      <c r="G65" s="77"/>
    </row>
    <row r="66" spans="2:7" ht="34.5" customHeight="1" x14ac:dyDescent="0.25">
      <c r="B66" s="83" t="s">
        <v>885</v>
      </c>
      <c r="C66" s="88"/>
      <c r="D66" s="88"/>
      <c r="E66" s="77"/>
      <c r="F66" s="77" t="s">
        <v>1019</v>
      </c>
      <c r="G66" s="77"/>
    </row>
    <row r="67" spans="2:7" ht="21" customHeight="1" x14ac:dyDescent="0.25">
      <c r="B67" s="83" t="s">
        <v>888</v>
      </c>
      <c r="C67" s="77"/>
      <c r="D67" s="88"/>
      <c r="E67" s="77"/>
      <c r="F67" s="77" t="s">
        <v>1020</v>
      </c>
      <c r="G67" s="77"/>
    </row>
    <row r="68" spans="2:7" ht="30" x14ac:dyDescent="0.4">
      <c r="B68" s="483" t="s">
        <v>1021</v>
      </c>
      <c r="C68" s="483"/>
      <c r="D68" s="483"/>
      <c r="E68" s="483"/>
      <c r="F68" s="483"/>
      <c r="G68" s="483"/>
    </row>
    <row r="69" spans="2:7" ht="24" customHeight="1" x14ac:dyDescent="0.25">
      <c r="B69" s="84" t="s">
        <v>870</v>
      </c>
      <c r="C69" s="84" t="s">
        <v>891</v>
      </c>
      <c r="D69" s="84" t="s">
        <v>872</v>
      </c>
      <c r="E69" s="84" t="s">
        <v>873</v>
      </c>
      <c r="F69" s="84" t="s">
        <v>874</v>
      </c>
      <c r="G69" s="84" t="s">
        <v>454</v>
      </c>
    </row>
    <row r="70" spans="2:7" ht="24" customHeight="1" x14ac:dyDescent="0.25">
      <c r="B70" s="83" t="s">
        <v>875</v>
      </c>
      <c r="C70" s="88"/>
      <c r="D70" s="88"/>
      <c r="E70" s="77"/>
      <c r="F70" s="77"/>
      <c r="G70" s="77"/>
    </row>
    <row r="71" spans="2:7" ht="24" customHeight="1" x14ac:dyDescent="0.25">
      <c r="B71" s="83" t="s">
        <v>878</v>
      </c>
      <c r="C71" s="88"/>
      <c r="D71" s="88"/>
      <c r="E71" s="77"/>
      <c r="F71" s="77"/>
      <c r="G71" s="77"/>
    </row>
    <row r="72" spans="2:7" ht="24" customHeight="1" x14ac:dyDescent="0.25">
      <c r="B72" s="83" t="s">
        <v>882</v>
      </c>
      <c r="C72" s="88"/>
      <c r="D72" s="88"/>
      <c r="E72" s="77"/>
      <c r="F72" s="77"/>
      <c r="G72" s="77"/>
    </row>
    <row r="73" spans="2:7" ht="24" customHeight="1" x14ac:dyDescent="0.25">
      <c r="B73" s="83" t="s">
        <v>885</v>
      </c>
      <c r="C73" s="88"/>
      <c r="D73" s="88"/>
      <c r="E73" s="77"/>
      <c r="F73" s="77"/>
      <c r="G73" s="77"/>
    </row>
    <row r="74" spans="2:7" ht="24" customHeight="1" x14ac:dyDescent="0.25">
      <c r="B74" s="83" t="s">
        <v>888</v>
      </c>
      <c r="C74" s="77"/>
      <c r="D74" s="77"/>
      <c r="E74" s="77"/>
      <c r="F74" s="77"/>
      <c r="G74" s="77"/>
    </row>
    <row r="75" spans="2:7" ht="30" x14ac:dyDescent="0.4">
      <c r="B75" s="483" t="s">
        <v>1022</v>
      </c>
      <c r="C75" s="483"/>
      <c r="D75" s="483"/>
      <c r="E75" s="483"/>
      <c r="F75" s="483"/>
      <c r="G75" s="483"/>
    </row>
    <row r="76" spans="2:7" ht="24" customHeight="1" x14ac:dyDescent="0.25">
      <c r="B76" s="84" t="s">
        <v>870</v>
      </c>
      <c r="C76" s="84" t="s">
        <v>891</v>
      </c>
      <c r="D76" s="84" t="s">
        <v>872</v>
      </c>
      <c r="E76" s="84" t="s">
        <v>873</v>
      </c>
      <c r="F76" s="84" t="s">
        <v>874</v>
      </c>
      <c r="G76" s="84" t="s">
        <v>454</v>
      </c>
    </row>
    <row r="77" spans="2:7" ht="18" customHeight="1" x14ac:dyDescent="0.25">
      <c r="B77" s="83" t="s">
        <v>875</v>
      </c>
      <c r="C77" s="88"/>
      <c r="D77" s="88"/>
      <c r="E77" s="77"/>
      <c r="F77" s="77"/>
      <c r="G77" s="77"/>
    </row>
    <row r="78" spans="2:7" ht="18" customHeight="1" x14ac:dyDescent="0.25">
      <c r="B78" s="83" t="s">
        <v>878</v>
      </c>
      <c r="C78" s="88"/>
      <c r="D78" s="88"/>
      <c r="E78" s="77"/>
      <c r="F78" s="77"/>
      <c r="G78" s="77"/>
    </row>
    <row r="79" spans="2:7" ht="18" customHeight="1" x14ac:dyDescent="0.25">
      <c r="B79" s="83" t="s">
        <v>882</v>
      </c>
      <c r="C79" s="88"/>
      <c r="D79" s="88"/>
      <c r="E79" s="77"/>
      <c r="F79" s="77"/>
      <c r="G79" s="77"/>
    </row>
    <row r="80" spans="2:7" ht="28.5" customHeight="1" x14ac:dyDescent="0.25">
      <c r="B80" s="83" t="s">
        <v>885</v>
      </c>
      <c r="C80" s="88"/>
      <c r="D80" s="88"/>
      <c r="E80" s="77"/>
      <c r="F80" s="77"/>
      <c r="G80" s="77"/>
    </row>
    <row r="81" spans="2:7" ht="20.25" customHeight="1" x14ac:dyDescent="0.25">
      <c r="B81" s="83" t="s">
        <v>888</v>
      </c>
      <c r="C81" s="77"/>
      <c r="D81" s="77"/>
      <c r="E81" s="77"/>
      <c r="F81" s="77"/>
      <c r="G81" s="77"/>
    </row>
    <row r="82" spans="2:7" ht="30" hidden="1" x14ac:dyDescent="0.4">
      <c r="B82" s="483" t="s">
        <v>960</v>
      </c>
      <c r="C82" s="483"/>
      <c r="D82" s="483"/>
      <c r="E82" s="483"/>
      <c r="F82" s="483"/>
      <c r="G82" s="483"/>
    </row>
    <row r="83" spans="2:7" ht="24" hidden="1" customHeight="1" x14ac:dyDescent="0.25">
      <c r="B83" s="84" t="s">
        <v>870</v>
      </c>
      <c r="C83" s="84" t="s">
        <v>891</v>
      </c>
      <c r="D83" s="84" t="s">
        <v>872</v>
      </c>
      <c r="E83" s="84" t="s">
        <v>873</v>
      </c>
      <c r="F83" s="84" t="s">
        <v>874</v>
      </c>
      <c r="G83" s="84" t="s">
        <v>454</v>
      </c>
    </row>
    <row r="84" spans="2:7" ht="24" hidden="1" customHeight="1" x14ac:dyDescent="0.25">
      <c r="B84" s="83" t="s">
        <v>875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878</v>
      </c>
      <c r="C85" s="88"/>
      <c r="D85" s="88"/>
      <c r="E85" s="77"/>
      <c r="F85" s="77"/>
      <c r="G85" s="77"/>
    </row>
    <row r="86" spans="2:7" ht="24" hidden="1" customHeight="1" x14ac:dyDescent="0.25">
      <c r="B86" s="83" t="s">
        <v>882</v>
      </c>
      <c r="C86" s="88"/>
      <c r="D86" s="88"/>
      <c r="E86" s="77"/>
      <c r="F86" s="77"/>
      <c r="G86" s="77"/>
    </row>
    <row r="87" spans="2:7" ht="24" hidden="1" customHeight="1" x14ac:dyDescent="0.25">
      <c r="B87" s="83" t="s">
        <v>885</v>
      </c>
      <c r="C87" s="88"/>
      <c r="D87" s="88"/>
      <c r="E87" s="77"/>
      <c r="F87" s="77"/>
      <c r="G87" s="77"/>
    </row>
    <row r="88" spans="2:7" ht="24" hidden="1" customHeight="1" x14ac:dyDescent="0.25">
      <c r="B88" s="83" t="s">
        <v>888</v>
      </c>
      <c r="C88" s="77"/>
      <c r="D88" s="77"/>
      <c r="E88" s="77"/>
      <c r="F88" s="77"/>
      <c r="G88" s="77"/>
    </row>
    <row r="89" spans="2:7" ht="30" x14ac:dyDescent="0.4">
      <c r="B89" s="483" t="s">
        <v>1023</v>
      </c>
      <c r="C89" s="483"/>
      <c r="D89" s="483"/>
      <c r="E89" s="483"/>
      <c r="F89" s="483"/>
      <c r="G89" s="483"/>
    </row>
    <row r="90" spans="2:7" x14ac:dyDescent="0.25">
      <c r="B90" s="84" t="s">
        <v>870</v>
      </c>
      <c r="C90" s="84" t="s">
        <v>891</v>
      </c>
      <c r="D90" s="84" t="s">
        <v>872</v>
      </c>
      <c r="E90" s="84" t="s">
        <v>873</v>
      </c>
      <c r="F90" s="84" t="s">
        <v>874</v>
      </c>
      <c r="G90" s="84" t="s">
        <v>454</v>
      </c>
    </row>
    <row r="91" spans="2:7" ht="30" customHeight="1" x14ac:dyDescent="0.25">
      <c r="B91" s="83" t="s">
        <v>875</v>
      </c>
      <c r="C91" s="88"/>
      <c r="D91" s="88"/>
      <c r="E91" s="77"/>
      <c r="F91" s="77"/>
      <c r="G91" s="77"/>
    </row>
    <row r="92" spans="2:7" ht="30" hidden="1" customHeight="1" x14ac:dyDescent="0.25">
      <c r="B92" s="83" t="s">
        <v>878</v>
      </c>
      <c r="C92" s="88"/>
      <c r="D92" s="88"/>
      <c r="E92" s="77"/>
      <c r="F92" s="77"/>
      <c r="G92" s="77"/>
    </row>
    <row r="93" spans="2:7" ht="30" customHeight="1" x14ac:dyDescent="0.25">
      <c r="B93" s="83" t="s">
        <v>882</v>
      </c>
      <c r="C93" s="88"/>
      <c r="D93" s="88"/>
      <c r="E93" s="77"/>
      <c r="F93" s="77"/>
      <c r="G93" s="77"/>
    </row>
    <row r="94" spans="2:7" ht="47.25" customHeight="1" x14ac:dyDescent="0.25">
      <c r="B94" s="83" t="s">
        <v>885</v>
      </c>
      <c r="C94" s="88"/>
      <c r="D94" s="88"/>
      <c r="E94" s="77"/>
      <c r="F94" s="77"/>
      <c r="G94" s="77"/>
    </row>
    <row r="95" spans="2:7" ht="22.5" customHeight="1" x14ac:dyDescent="0.25">
      <c r="B95" s="83" t="s">
        <v>888</v>
      </c>
      <c r="C95" s="77"/>
      <c r="D95" s="88"/>
      <c r="E95" s="77"/>
      <c r="F95" s="77"/>
      <c r="G95" s="77"/>
    </row>
  </sheetData>
  <mergeCells count="13">
    <mergeCell ref="B89:G89"/>
    <mergeCell ref="B45:G45"/>
    <mergeCell ref="B53:G53"/>
    <mergeCell ref="B61:G61"/>
    <mergeCell ref="B68:G68"/>
    <mergeCell ref="B75:G75"/>
    <mergeCell ref="B82:G82"/>
    <mergeCell ref="B38:G38"/>
    <mergeCell ref="B2:G2"/>
    <mergeCell ref="B9:G9"/>
    <mergeCell ref="B16:G16"/>
    <mergeCell ref="B24:G24"/>
    <mergeCell ref="B31:G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D17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9" t="s">
        <v>148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1"/>
    </row>
    <row r="2" spans="1:25" s="1" customFormat="1" ht="64.5" customHeight="1" x14ac:dyDescent="0.25">
      <c r="A2" s="392" t="s">
        <v>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3"/>
      <c r="O2" s="394" t="s">
        <v>2</v>
      </c>
      <c r="P2" s="395"/>
      <c r="Q2" s="395"/>
      <c r="R2" s="395"/>
      <c r="S2" s="395"/>
      <c r="T2" s="395"/>
      <c r="U2" s="395"/>
      <c r="V2" s="395"/>
      <c r="W2" s="395"/>
      <c r="X2" s="395"/>
    </row>
    <row r="3" spans="1:25" ht="19.5" x14ac:dyDescent="0.25">
      <c r="A3" s="396" t="s">
        <v>3</v>
      </c>
      <c r="B3" s="39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96" t="s">
        <v>3</v>
      </c>
      <c r="P3" s="39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79" t="s">
        <v>15</v>
      </c>
      <c r="B4" s="381" t="s">
        <v>149</v>
      </c>
      <c r="C4" s="11"/>
      <c r="D4" s="12"/>
      <c r="E4" s="11"/>
      <c r="F4" s="12"/>
      <c r="G4" s="7"/>
      <c r="H4" s="8"/>
      <c r="I4" s="73" t="s">
        <v>150</v>
      </c>
      <c r="J4" s="74" t="s">
        <v>31</v>
      </c>
      <c r="K4" s="7"/>
      <c r="L4" s="8"/>
      <c r="M4" s="7"/>
      <c r="N4" s="8"/>
      <c r="O4" s="383" t="s">
        <v>15</v>
      </c>
      <c r="P4" s="385" t="s">
        <v>149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80"/>
      <c r="B5" s="382"/>
      <c r="C5" s="7"/>
      <c r="D5" s="8"/>
      <c r="E5" s="19" t="s">
        <v>151</v>
      </c>
      <c r="F5" s="19" t="s">
        <v>18</v>
      </c>
      <c r="G5" s="69" t="s">
        <v>152</v>
      </c>
      <c r="H5" s="68" t="s">
        <v>21</v>
      </c>
      <c r="I5" s="69" t="s">
        <v>153</v>
      </c>
      <c r="J5" s="68" t="s">
        <v>21</v>
      </c>
      <c r="K5" s="7"/>
      <c r="L5" s="8"/>
      <c r="M5" s="7"/>
      <c r="N5" s="8"/>
      <c r="O5" s="384"/>
      <c r="P5" s="386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9" t="s">
        <v>24</v>
      </c>
      <c r="B6" s="381" t="s">
        <v>154</v>
      </c>
      <c r="C6" s="7"/>
      <c r="D6" s="8"/>
      <c r="E6" s="136" t="s">
        <v>37</v>
      </c>
      <c r="F6" s="137" t="s">
        <v>18</v>
      </c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83" t="s">
        <v>24</v>
      </c>
      <c r="P6" s="385" t="s">
        <v>154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80"/>
      <c r="B7" s="382"/>
      <c r="C7" s="19" t="s">
        <v>28</v>
      </c>
      <c r="D7" s="19" t="s">
        <v>155</v>
      </c>
      <c r="E7" s="19" t="s">
        <v>29</v>
      </c>
      <c r="F7" s="19" t="s">
        <v>21</v>
      </c>
      <c r="G7" s="19" t="s">
        <v>49</v>
      </c>
      <c r="H7" s="20" t="s">
        <v>155</v>
      </c>
      <c r="I7" s="19" t="s">
        <v>43</v>
      </c>
      <c r="J7" s="19" t="s">
        <v>31</v>
      </c>
      <c r="K7" s="19" t="s">
        <v>44</v>
      </c>
      <c r="L7" s="19" t="s">
        <v>31</v>
      </c>
      <c r="M7" s="75"/>
      <c r="N7" s="8"/>
      <c r="O7" s="384"/>
      <c r="P7" s="386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79" t="s">
        <v>34</v>
      </c>
      <c r="B8" s="381" t="s">
        <v>156</v>
      </c>
      <c r="C8" s="7"/>
      <c r="D8" s="8"/>
      <c r="F8" s="8"/>
      <c r="G8" s="136" t="s">
        <v>157</v>
      </c>
      <c r="H8" s="137" t="s">
        <v>21</v>
      </c>
      <c r="I8" s="136" t="s">
        <v>39</v>
      </c>
      <c r="J8" s="137" t="s">
        <v>21</v>
      </c>
      <c r="K8" s="16" t="s">
        <v>40</v>
      </c>
      <c r="L8" s="16" t="s">
        <v>21</v>
      </c>
      <c r="M8" s="75"/>
      <c r="N8" s="8"/>
      <c r="O8" s="383" t="s">
        <v>34</v>
      </c>
      <c r="P8" s="385" t="s">
        <v>156</v>
      </c>
      <c r="Q8" s="11"/>
      <c r="R8" s="12"/>
      <c r="S8" s="7"/>
      <c r="T8" s="8"/>
      <c r="U8" s="7"/>
      <c r="V8" s="8"/>
      <c r="W8" s="150" t="s">
        <v>158</v>
      </c>
      <c r="X8" s="151" t="s">
        <v>23</v>
      </c>
    </row>
    <row r="9" spans="1:25" s="13" customFormat="1" ht="42" customHeight="1" x14ac:dyDescent="0.25">
      <c r="A9" s="387"/>
      <c r="B9" s="382"/>
      <c r="C9" s="136" t="s">
        <v>112</v>
      </c>
      <c r="D9" s="137" t="s">
        <v>31</v>
      </c>
      <c r="E9" s="7"/>
      <c r="F9" s="8"/>
      <c r="G9" s="19" t="s">
        <v>30</v>
      </c>
      <c r="H9" s="19" t="s">
        <v>31</v>
      </c>
      <c r="I9" s="11"/>
      <c r="J9" s="12"/>
      <c r="K9" s="150" t="s">
        <v>159</v>
      </c>
      <c r="L9" s="151" t="s">
        <v>23</v>
      </c>
      <c r="M9" s="7"/>
      <c r="N9" s="8"/>
      <c r="O9" s="388"/>
      <c r="P9" s="386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9" t="s">
        <v>45</v>
      </c>
      <c r="B10" s="381" t="s">
        <v>160</v>
      </c>
      <c r="C10" s="69" t="s">
        <v>161</v>
      </c>
      <c r="D10" s="68" t="s">
        <v>18</v>
      </c>
      <c r="E10" s="69" t="s">
        <v>162</v>
      </c>
      <c r="F10" s="68" t="s">
        <v>18</v>
      </c>
      <c r="G10" s="73" t="s">
        <v>163</v>
      </c>
      <c r="H10" s="74" t="s">
        <v>155</v>
      </c>
      <c r="I10" s="7"/>
      <c r="J10" s="8"/>
      <c r="K10" s="7" t="s">
        <v>51</v>
      </c>
      <c r="L10" s="8"/>
      <c r="M10" s="7"/>
      <c r="N10" s="8"/>
      <c r="O10" s="383" t="s">
        <v>45</v>
      </c>
      <c r="P10" s="385" t="s">
        <v>160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80"/>
      <c r="B11" s="382"/>
      <c r="C11" s="7"/>
      <c r="D11" s="8"/>
      <c r="E11" s="19" t="s">
        <v>20</v>
      </c>
      <c r="F11" s="19" t="s">
        <v>21</v>
      </c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84"/>
      <c r="P11" s="386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9" t="s">
        <v>56</v>
      </c>
      <c r="B12" s="381" t="s">
        <v>164</v>
      </c>
      <c r="C12" s="7"/>
      <c r="D12" s="8"/>
      <c r="E12" s="7"/>
      <c r="F12" s="7"/>
      <c r="G12" s="7"/>
      <c r="H12" s="8"/>
      <c r="I12" s="19" t="s">
        <v>50</v>
      </c>
      <c r="J12" s="19" t="s">
        <v>18</v>
      </c>
      <c r="K12" s="7"/>
      <c r="L12" s="8"/>
      <c r="M12" s="7"/>
      <c r="N12" s="8"/>
      <c r="O12" s="383" t="s">
        <v>56</v>
      </c>
      <c r="P12" s="385" t="s">
        <v>164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80"/>
      <c r="B13" s="382"/>
      <c r="C13" s="136" t="s">
        <v>61</v>
      </c>
      <c r="D13" s="137" t="s">
        <v>21</v>
      </c>
      <c r="E13" s="73" t="s">
        <v>165</v>
      </c>
      <c r="F13" s="74" t="s">
        <v>155</v>
      </c>
      <c r="G13" s="136" t="s">
        <v>63</v>
      </c>
      <c r="H13" s="137" t="s">
        <v>31</v>
      </c>
      <c r="I13" s="16" t="s">
        <v>62</v>
      </c>
      <c r="J13" s="16" t="s">
        <v>31</v>
      </c>
      <c r="K13" s="7"/>
      <c r="L13" s="8"/>
      <c r="M13" s="7"/>
      <c r="N13" s="8"/>
      <c r="O13" s="384"/>
      <c r="P13" s="386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166</v>
      </c>
      <c r="C14" s="73" t="s">
        <v>103</v>
      </c>
      <c r="D14" s="74" t="s">
        <v>155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34" t="s">
        <v>166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167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34" t="s">
        <v>167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96" t="s">
        <v>3</v>
      </c>
      <c r="B16" s="397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96" t="s">
        <v>3</v>
      </c>
      <c r="P16" s="397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79" t="s">
        <v>15</v>
      </c>
      <c r="B17" s="381" t="s">
        <v>168</v>
      </c>
      <c r="C17" s="69" t="s">
        <v>169</v>
      </c>
      <c r="D17" s="68" t="s">
        <v>21</v>
      </c>
      <c r="E17" s="69" t="s">
        <v>170</v>
      </c>
      <c r="F17" s="68" t="s">
        <v>21</v>
      </c>
      <c r="G17" s="7"/>
      <c r="H17" s="8"/>
      <c r="I17" s="16" t="s">
        <v>171</v>
      </c>
      <c r="J17" s="16" t="s">
        <v>31</v>
      </c>
      <c r="K17" s="75"/>
      <c r="L17" s="8"/>
      <c r="M17" s="7"/>
      <c r="N17" s="8"/>
      <c r="O17" s="383" t="s">
        <v>15</v>
      </c>
      <c r="P17" s="385" t="s">
        <v>168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80"/>
      <c r="B18" s="382"/>
      <c r="C18" s="7"/>
      <c r="D18" s="8"/>
      <c r="E18" s="7"/>
      <c r="F18" s="8"/>
      <c r="G18" s="19" t="s">
        <v>73</v>
      </c>
      <c r="H18" s="20" t="s">
        <v>155</v>
      </c>
      <c r="I18" s="19" t="s">
        <v>72</v>
      </c>
      <c r="J18" s="19" t="s">
        <v>18</v>
      </c>
      <c r="K18" s="19" t="s">
        <v>172</v>
      </c>
      <c r="L18" s="20" t="s">
        <v>31</v>
      </c>
      <c r="M18" s="7"/>
      <c r="N18" s="8"/>
      <c r="O18" s="384"/>
      <c r="P18" s="386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9" t="s">
        <v>24</v>
      </c>
      <c r="B19" s="381" t="s">
        <v>173</v>
      </c>
      <c r="C19" s="136" t="s">
        <v>77</v>
      </c>
      <c r="D19" s="137" t="s">
        <v>18</v>
      </c>
      <c r="E19" s="69" t="s">
        <v>174</v>
      </c>
      <c r="F19" s="68" t="s">
        <v>18</v>
      </c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83" t="s">
        <v>24</v>
      </c>
      <c r="P19" s="385" t="s">
        <v>173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80"/>
      <c r="B20" s="382"/>
      <c r="C20" s="7"/>
      <c r="D20" s="8"/>
      <c r="E20" s="11"/>
      <c r="F20" s="12"/>
      <c r="G20" s="7"/>
      <c r="H20" s="8"/>
      <c r="I20" s="136" t="s">
        <v>85</v>
      </c>
      <c r="J20" s="137" t="s">
        <v>31</v>
      </c>
      <c r="K20" s="136" t="s">
        <v>101</v>
      </c>
      <c r="L20" s="137" t="s">
        <v>31</v>
      </c>
      <c r="N20" s="8"/>
      <c r="O20" s="384"/>
      <c r="P20" s="386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79" t="s">
        <v>34</v>
      </c>
      <c r="B21" s="381" t="s">
        <v>176</v>
      </c>
      <c r="C21" s="7"/>
      <c r="D21" s="8"/>
      <c r="E21" s="7"/>
      <c r="F21" s="8"/>
      <c r="G21" s="7"/>
      <c r="H21" s="8"/>
      <c r="I21" s="69" t="s">
        <v>177</v>
      </c>
      <c r="J21" s="68" t="s">
        <v>18</v>
      </c>
      <c r="K21" s="7"/>
      <c r="L21" s="8"/>
      <c r="M21" s="7"/>
      <c r="N21" s="8"/>
      <c r="O21" s="383" t="s">
        <v>34</v>
      </c>
      <c r="P21" s="385" t="s">
        <v>176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80"/>
      <c r="B22" s="382"/>
      <c r="C22" s="7"/>
      <c r="D22" s="8"/>
      <c r="E22" s="7"/>
      <c r="F22" s="8"/>
      <c r="G22" s="73" t="s">
        <v>178</v>
      </c>
      <c r="H22" s="74" t="s">
        <v>31</v>
      </c>
      <c r="I22" s="136" t="s">
        <v>125</v>
      </c>
      <c r="J22" s="137" t="s">
        <v>21</v>
      </c>
      <c r="K22" s="16" t="s">
        <v>74</v>
      </c>
      <c r="L22" s="16" t="s">
        <v>21</v>
      </c>
      <c r="M22" s="7"/>
      <c r="N22" s="8"/>
      <c r="O22" s="384"/>
      <c r="P22" s="386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79" t="s">
        <v>45</v>
      </c>
      <c r="B23" s="381" t="s">
        <v>179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180</v>
      </c>
      <c r="J23" s="68" t="s">
        <v>21</v>
      </c>
      <c r="K23" s="136" t="s">
        <v>91</v>
      </c>
      <c r="L23" s="137" t="s">
        <v>21</v>
      </c>
      <c r="M23" s="89"/>
      <c r="N23" s="8"/>
      <c r="O23" s="383" t="s">
        <v>45</v>
      </c>
      <c r="P23" s="385" t="s">
        <v>179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80"/>
      <c r="B24" s="382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84"/>
      <c r="P24" s="386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79" t="s">
        <v>56</v>
      </c>
      <c r="B25" s="381" t="s">
        <v>181</v>
      </c>
      <c r="C25" s="136" t="s">
        <v>95</v>
      </c>
      <c r="D25" s="137" t="s">
        <v>21</v>
      </c>
      <c r="E25" s="7"/>
      <c r="F25" s="8"/>
      <c r="G25" s="19" t="s">
        <v>97</v>
      </c>
      <c r="H25" s="20" t="s">
        <v>155</v>
      </c>
      <c r="I25" s="19" t="s">
        <v>80</v>
      </c>
      <c r="J25" s="20" t="s">
        <v>21</v>
      </c>
      <c r="K25" s="7"/>
      <c r="L25" s="8"/>
      <c r="M25" s="7" t="s">
        <v>51</v>
      </c>
      <c r="N25" s="8"/>
      <c r="O25" s="383" t="s">
        <v>56</v>
      </c>
      <c r="P25" s="385" t="s">
        <v>181</v>
      </c>
      <c r="Q25" s="138"/>
      <c r="R25" s="139"/>
      <c r="S25" s="139"/>
      <c r="T25" s="139"/>
      <c r="U25" s="150" t="s">
        <v>53</v>
      </c>
      <c r="V25" s="151" t="s">
        <v>23</v>
      </c>
      <c r="W25" s="150" t="s">
        <v>182</v>
      </c>
      <c r="X25" s="151" t="s">
        <v>23</v>
      </c>
    </row>
    <row r="26" spans="1:33" s="13" customFormat="1" ht="43.5" customHeight="1" x14ac:dyDescent="0.25">
      <c r="A26" s="380"/>
      <c r="B26" s="382"/>
      <c r="C26" s="69" t="s">
        <v>132</v>
      </c>
      <c r="D26" s="68" t="s">
        <v>18</v>
      </c>
      <c r="E26" s="19" t="s">
        <v>99</v>
      </c>
      <c r="F26" s="20" t="s">
        <v>18</v>
      </c>
      <c r="G26" s="136" t="s">
        <v>86</v>
      </c>
      <c r="H26" s="137" t="s">
        <v>31</v>
      </c>
      <c r="I26" s="136" t="s">
        <v>100</v>
      </c>
      <c r="J26" s="137" t="s">
        <v>31</v>
      </c>
      <c r="K26" s="7"/>
      <c r="L26" s="8"/>
      <c r="M26" s="7"/>
      <c r="N26" s="8"/>
      <c r="O26" s="384"/>
      <c r="P26" s="386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64</v>
      </c>
      <c r="B27" s="132" t="s">
        <v>183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34" t="s">
        <v>183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184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34" t="s">
        <v>184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96" t="s">
        <v>3</v>
      </c>
      <c r="B29" s="397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96" t="s">
        <v>3</v>
      </c>
      <c r="P29" s="397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98" t="s">
        <v>15</v>
      </c>
      <c r="B30" s="381" t="s">
        <v>185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83" t="s">
        <v>15</v>
      </c>
      <c r="P30" s="385" t="s">
        <v>185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99"/>
      <c r="B31" s="382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84"/>
      <c r="P31" s="386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98" t="s">
        <v>24</v>
      </c>
      <c r="B32" s="381" t="s">
        <v>186</v>
      </c>
      <c r="C32" s="19" t="s">
        <v>28</v>
      </c>
      <c r="D32" s="19" t="s">
        <v>155</v>
      </c>
      <c r="E32" s="19" t="s">
        <v>29</v>
      </c>
      <c r="F32" s="19" t="s">
        <v>21</v>
      </c>
      <c r="G32" s="16" t="s">
        <v>26</v>
      </c>
      <c r="H32" s="16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83" t="s">
        <v>24</v>
      </c>
      <c r="P32" s="385" t="s">
        <v>186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99"/>
      <c r="B33" s="382"/>
      <c r="C33" s="136" t="s">
        <v>112</v>
      </c>
      <c r="D33" s="137" t="s">
        <v>31</v>
      </c>
      <c r="E33" s="7"/>
      <c r="F33" s="7"/>
      <c r="G33" s="36" t="s">
        <v>187</v>
      </c>
      <c r="H33" s="32" t="s">
        <v>155</v>
      </c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88"/>
      <c r="P33" s="386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98" t="s">
        <v>34</v>
      </c>
      <c r="B34" s="381" t="s">
        <v>188</v>
      </c>
      <c r="C34" s="136" t="s">
        <v>37</v>
      </c>
      <c r="D34" s="137" t="s">
        <v>18</v>
      </c>
      <c r="E34" s="136" t="s">
        <v>77</v>
      </c>
      <c r="F34" s="137" t="s">
        <v>18</v>
      </c>
      <c r="G34" s="69" t="s">
        <v>189</v>
      </c>
      <c r="H34" s="68" t="s">
        <v>18</v>
      </c>
      <c r="I34" s="16" t="s">
        <v>38</v>
      </c>
      <c r="J34" s="16" t="s">
        <v>21</v>
      </c>
      <c r="K34" s="136" t="s">
        <v>40</v>
      </c>
      <c r="L34" s="137" t="s">
        <v>21</v>
      </c>
      <c r="M34" s="139"/>
      <c r="N34" s="139"/>
      <c r="O34" s="383" t="s">
        <v>34</v>
      </c>
      <c r="P34" s="385" t="s">
        <v>188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407"/>
      <c r="B35" s="408"/>
      <c r="C35" s="36" t="s">
        <v>190</v>
      </c>
      <c r="D35" s="32" t="s">
        <v>155</v>
      </c>
      <c r="E35" s="19" t="s">
        <v>191</v>
      </c>
      <c r="F35" s="19" t="s">
        <v>31</v>
      </c>
      <c r="G35" s="19" t="s">
        <v>49</v>
      </c>
      <c r="H35" s="19" t="s">
        <v>155</v>
      </c>
      <c r="I35" s="7"/>
      <c r="J35" s="7"/>
      <c r="K35" s="19" t="s">
        <v>81</v>
      </c>
      <c r="L35" s="20" t="s">
        <v>31</v>
      </c>
      <c r="M35" s="75"/>
      <c r="N35" s="7"/>
      <c r="O35" s="388"/>
      <c r="P35" s="409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99"/>
      <c r="B36" s="382"/>
      <c r="C36" s="7"/>
      <c r="D36" s="8"/>
      <c r="E36" s="7"/>
      <c r="F36" s="8"/>
      <c r="G36" s="7"/>
      <c r="H36" s="8"/>
      <c r="I36" s="7"/>
      <c r="J36" s="7"/>
      <c r="K36" s="150" t="s">
        <v>159</v>
      </c>
      <c r="L36" s="151" t="s">
        <v>23</v>
      </c>
      <c r="M36" s="75"/>
      <c r="N36" s="7"/>
      <c r="O36" s="388"/>
      <c r="P36" s="386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79" t="s">
        <v>45</v>
      </c>
      <c r="B37" s="381" t="s">
        <v>192</v>
      </c>
      <c r="C37" s="69" t="s">
        <v>161</v>
      </c>
      <c r="D37" s="68" t="s">
        <v>18</v>
      </c>
      <c r="E37" s="69" t="s">
        <v>162</v>
      </c>
      <c r="F37" s="68" t="s">
        <v>18</v>
      </c>
      <c r="G37" s="7"/>
      <c r="H37" s="7"/>
      <c r="I37" s="136" t="s">
        <v>85</v>
      </c>
      <c r="J37" s="137" t="s">
        <v>31</v>
      </c>
      <c r="K37" s="136" t="s">
        <v>101</v>
      </c>
      <c r="L37" s="137" t="s">
        <v>31</v>
      </c>
      <c r="M37" s="7"/>
      <c r="N37" s="8"/>
      <c r="O37" s="383" t="s">
        <v>45</v>
      </c>
      <c r="P37" s="385" t="s">
        <v>192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87"/>
      <c r="B38" s="382"/>
      <c r="C38" s="19" t="s">
        <v>20</v>
      </c>
      <c r="D38" s="19" t="s">
        <v>21</v>
      </c>
      <c r="E38" s="16" t="s">
        <v>193</v>
      </c>
      <c r="F38" s="16" t="s">
        <v>31</v>
      </c>
      <c r="G38" s="16" t="s">
        <v>73</v>
      </c>
      <c r="H38" s="16" t="s">
        <v>155</v>
      </c>
      <c r="I38" s="7"/>
      <c r="J38" s="8"/>
      <c r="K38" s="7"/>
      <c r="L38" s="7"/>
      <c r="M38" s="7"/>
      <c r="N38" s="8"/>
      <c r="O38" s="384"/>
      <c r="P38" s="386"/>
      <c r="Q38" s="11"/>
      <c r="R38" s="12"/>
      <c r="S38" s="7"/>
      <c r="T38" s="8"/>
      <c r="U38" s="150" t="s">
        <v>53</v>
      </c>
      <c r="V38" s="151" t="s">
        <v>23</v>
      </c>
      <c r="W38" s="150" t="s">
        <v>182</v>
      </c>
      <c r="X38" s="151" t="s">
        <v>23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79" t="s">
        <v>56</v>
      </c>
      <c r="B39" s="381" t="s">
        <v>194</v>
      </c>
      <c r="C39" s="19" t="s">
        <v>114</v>
      </c>
      <c r="D39" s="19" t="s">
        <v>18</v>
      </c>
      <c r="E39" s="19" t="s">
        <v>43</v>
      </c>
      <c r="F39" s="19" t="s">
        <v>31</v>
      </c>
      <c r="G39" s="16" t="s">
        <v>50</v>
      </c>
      <c r="H39" s="16" t="s">
        <v>18</v>
      </c>
      <c r="I39" s="19" t="s">
        <v>72</v>
      </c>
      <c r="J39" s="19" t="s">
        <v>18</v>
      </c>
      <c r="K39" s="7"/>
      <c r="L39" s="8"/>
      <c r="M39" s="93"/>
      <c r="N39" s="8"/>
      <c r="O39" s="383" t="s">
        <v>56</v>
      </c>
      <c r="P39" s="385" t="s">
        <v>194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80"/>
      <c r="B40" s="382"/>
      <c r="C40" s="136" t="s">
        <v>61</v>
      </c>
      <c r="D40" s="137" t="s">
        <v>21</v>
      </c>
      <c r="E40" s="16" t="s">
        <v>95</v>
      </c>
      <c r="F40" s="16" t="s">
        <v>21</v>
      </c>
      <c r="G40" s="136" t="s">
        <v>63</v>
      </c>
      <c r="H40" s="137" t="s">
        <v>31</v>
      </c>
      <c r="I40" s="136" t="s">
        <v>54</v>
      </c>
      <c r="J40" s="137" t="s">
        <v>31</v>
      </c>
      <c r="K40" s="7"/>
      <c r="L40" s="8"/>
      <c r="M40" s="152"/>
      <c r="N40" s="147"/>
      <c r="O40" s="384"/>
      <c r="P40" s="386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64</v>
      </c>
      <c r="B41" s="35" t="s">
        <v>195</v>
      </c>
      <c r="C41" s="7" t="s">
        <v>196</v>
      </c>
      <c r="D41" s="8"/>
      <c r="E41" s="7" t="s">
        <v>51</v>
      </c>
      <c r="F41" s="8"/>
      <c r="I41" s="7"/>
      <c r="J41" s="8"/>
      <c r="K41" s="8"/>
      <c r="L41" s="21"/>
      <c r="M41" s="8"/>
      <c r="N41" s="21"/>
      <c r="O41" s="158" t="s">
        <v>64</v>
      </c>
      <c r="P41" s="10" t="s">
        <v>195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66</v>
      </c>
      <c r="B42" s="35" t="s">
        <v>121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66</v>
      </c>
      <c r="P42" s="10" t="s">
        <v>121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96" t="s">
        <v>3</v>
      </c>
      <c r="B43" s="397"/>
      <c r="C43" s="4" t="s">
        <v>11</v>
      </c>
      <c r="D43" s="4" t="s">
        <v>5</v>
      </c>
      <c r="E43" s="4" t="s">
        <v>12</v>
      </c>
      <c r="F43" s="4" t="s">
        <v>5</v>
      </c>
      <c r="G43" s="4" t="s">
        <v>13</v>
      </c>
      <c r="H43" s="4" t="s">
        <v>5</v>
      </c>
      <c r="I43" s="4" t="s">
        <v>14</v>
      </c>
      <c r="J43" s="4" t="s">
        <v>5</v>
      </c>
      <c r="K43" s="5" t="s">
        <v>9</v>
      </c>
      <c r="L43" s="2" t="s">
        <v>5</v>
      </c>
      <c r="M43" s="5" t="s">
        <v>10</v>
      </c>
      <c r="N43" s="2" t="s">
        <v>5</v>
      </c>
      <c r="O43" s="396" t="s">
        <v>3</v>
      </c>
      <c r="P43" s="397"/>
      <c r="Q43" s="3" t="s">
        <v>11</v>
      </c>
      <c r="R43" s="4" t="s">
        <v>5</v>
      </c>
      <c r="S43" s="4" t="s">
        <v>12</v>
      </c>
      <c r="T43" s="4" t="s">
        <v>5</v>
      </c>
      <c r="U43" s="4" t="s">
        <v>13</v>
      </c>
      <c r="V43" s="4" t="s">
        <v>5</v>
      </c>
      <c r="W43" s="4" t="s">
        <v>14</v>
      </c>
      <c r="X43" s="4" t="s">
        <v>5</v>
      </c>
    </row>
    <row r="44" spans="1:33" s="13" customFormat="1" ht="44.25" customHeight="1" x14ac:dyDescent="0.25">
      <c r="A44" s="379" t="s">
        <v>15</v>
      </c>
      <c r="B44" s="381" t="s">
        <v>197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83" t="s">
        <v>15</v>
      </c>
      <c r="P44" s="385" t="s">
        <v>197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80"/>
      <c r="B45" s="382"/>
      <c r="C45" s="7" t="s">
        <v>196</v>
      </c>
      <c r="D45" s="8"/>
      <c r="E45" s="7" t="s">
        <v>196</v>
      </c>
      <c r="F45" s="8"/>
      <c r="G45" s="7" t="s">
        <v>196</v>
      </c>
      <c r="H45" s="7"/>
      <c r="I45" s="7" t="s">
        <v>196</v>
      </c>
      <c r="J45" s="8"/>
      <c r="K45" s="7" t="s">
        <v>196</v>
      </c>
      <c r="L45" s="8"/>
      <c r="M45" s="7"/>
      <c r="N45" s="8"/>
      <c r="O45" s="384"/>
      <c r="P45" s="386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79" t="s">
        <v>24</v>
      </c>
      <c r="B46" s="381" t="s">
        <v>198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83" t="s">
        <v>24</v>
      </c>
      <c r="P46" s="385" t="s">
        <v>198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87"/>
      <c r="B47" s="382"/>
      <c r="C47" s="7" t="s">
        <v>196</v>
      </c>
      <c r="D47" s="8"/>
      <c r="E47" s="7" t="s">
        <v>196</v>
      </c>
      <c r="F47" s="8"/>
      <c r="G47" s="7" t="s">
        <v>196</v>
      </c>
      <c r="H47" s="12"/>
      <c r="I47" s="7" t="s">
        <v>196</v>
      </c>
      <c r="J47" s="8"/>
      <c r="K47" s="7" t="s">
        <v>196</v>
      </c>
      <c r="L47" s="8"/>
      <c r="M47" s="7"/>
      <c r="N47" s="7"/>
      <c r="O47" s="388"/>
      <c r="P47" s="386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79" t="s">
        <v>34</v>
      </c>
      <c r="B48" s="381" t="s">
        <v>199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83" t="s">
        <v>34</v>
      </c>
      <c r="P48" s="385" t="s">
        <v>199</v>
      </c>
      <c r="Q48" s="7" t="s">
        <v>196</v>
      </c>
      <c r="R48" s="8"/>
      <c r="S48" s="7" t="s">
        <v>196</v>
      </c>
      <c r="T48" s="8"/>
      <c r="U48" s="7" t="s">
        <v>196</v>
      </c>
      <c r="V48" s="103"/>
      <c r="W48" s="7" t="s">
        <v>196</v>
      </c>
      <c r="X48" s="149"/>
    </row>
    <row r="49" spans="1:24" s="13" customFormat="1" ht="43.5" customHeight="1" x14ac:dyDescent="0.25">
      <c r="A49" s="387"/>
      <c r="B49" s="382"/>
      <c r="C49" s="7" t="s">
        <v>196</v>
      </c>
      <c r="D49" s="8"/>
      <c r="E49" s="7" t="s">
        <v>196</v>
      </c>
      <c r="F49" s="8"/>
      <c r="G49" s="7" t="s">
        <v>196</v>
      </c>
      <c r="H49" s="12"/>
      <c r="I49" s="7" t="s">
        <v>196</v>
      </c>
      <c r="J49" s="8"/>
      <c r="K49" s="7" t="s">
        <v>196</v>
      </c>
      <c r="L49" s="8"/>
      <c r="M49" s="7"/>
      <c r="N49" s="8"/>
      <c r="O49" s="388"/>
      <c r="P49" s="386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79" t="s">
        <v>45</v>
      </c>
      <c r="B50" s="381" t="s">
        <v>200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83" t="s">
        <v>45</v>
      </c>
      <c r="P50" s="385" t="s">
        <v>200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80"/>
      <c r="B51" s="382"/>
      <c r="C51" s="7" t="s">
        <v>196</v>
      </c>
      <c r="D51" s="8"/>
      <c r="E51" s="7" t="s">
        <v>196</v>
      </c>
      <c r="F51" s="8"/>
      <c r="G51" s="7" t="s">
        <v>196</v>
      </c>
      <c r="H51" s="8"/>
      <c r="I51" s="7" t="s">
        <v>196</v>
      </c>
      <c r="J51" s="8"/>
      <c r="K51" s="7" t="s">
        <v>196</v>
      </c>
      <c r="L51" s="8"/>
      <c r="M51" s="89"/>
      <c r="N51" s="8"/>
      <c r="O51" s="384"/>
      <c r="P51" s="386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79" t="s">
        <v>56</v>
      </c>
      <c r="B52" s="381" t="s">
        <v>201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83" t="s">
        <v>56</v>
      </c>
      <c r="P52" s="385" t="s">
        <v>201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80"/>
      <c r="B53" s="382"/>
      <c r="C53" s="7" t="s">
        <v>196</v>
      </c>
      <c r="D53" s="8"/>
      <c r="E53" s="7" t="s">
        <v>196</v>
      </c>
      <c r="F53" s="12"/>
      <c r="G53" s="7" t="s">
        <v>196</v>
      </c>
      <c r="H53" s="8"/>
      <c r="I53" s="7" t="s">
        <v>196</v>
      </c>
      <c r="J53" s="7"/>
      <c r="K53" s="7" t="s">
        <v>196</v>
      </c>
      <c r="L53" s="8"/>
      <c r="M53" s="7"/>
      <c r="N53" s="8"/>
      <c r="O53" s="384"/>
      <c r="P53" s="386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64</v>
      </c>
      <c r="B54" s="98" t="s">
        <v>202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64</v>
      </c>
      <c r="P54" s="97" t="s">
        <v>202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66</v>
      </c>
      <c r="B55" s="98" t="s">
        <v>203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66</v>
      </c>
      <c r="P55" s="97" t="s">
        <v>203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400">
        <f>SUM(M56:N56)</f>
        <v>18</v>
      </c>
      <c r="P56" s="400"/>
      <c r="Q56" s="72" t="s">
        <v>135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401">
        <f>SUM(M57:N57)</f>
        <v>10</v>
      </c>
      <c r="P57" s="401"/>
      <c r="Q57" s="47" t="s">
        <v>136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402">
        <f>SUM(M58:N58)</f>
        <v>4</v>
      </c>
      <c r="P58" s="402"/>
      <c r="Q58" s="48" t="s">
        <v>137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403">
        <f>SUM(M59:N59)</f>
        <v>14</v>
      </c>
      <c r="P59" s="403"/>
      <c r="Q59" s="49" t="s">
        <v>138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404">
        <f>SUM(M60:N60)</f>
        <v>16</v>
      </c>
      <c r="P60" s="404"/>
      <c r="Q60" s="41" t="s">
        <v>139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405" t="s">
        <v>142</v>
      </c>
      <c r="P61" s="405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400">
        <f>SUM(M62:N62)</f>
        <v>20</v>
      </c>
      <c r="P62" s="400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401">
        <f>SUM(M63:N63)</f>
        <v>6</v>
      </c>
      <c r="P63" s="401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402">
        <f>SUM(M64:N64)</f>
        <v>4</v>
      </c>
      <c r="P64" s="402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403">
        <f>SUM(M65:N65)</f>
        <v>12</v>
      </c>
      <c r="P65" s="403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404">
        <f>SUM(M66:N66)</f>
        <v>18</v>
      </c>
      <c r="P66" s="404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405" t="s">
        <v>142</v>
      </c>
      <c r="P67" s="405"/>
      <c r="T67" s="94"/>
    </row>
    <row r="68" spans="1:20" ht="29.25" customHeight="1" x14ac:dyDescent="0.25">
      <c r="G68" s="406"/>
      <c r="I68" s="24" t="s">
        <v>135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400">
        <f>SUM(M68:N68)</f>
        <v>22</v>
      </c>
      <c r="P68" s="400"/>
      <c r="T68" s="94"/>
    </row>
    <row r="69" spans="1:20" ht="29.25" customHeight="1" x14ac:dyDescent="0.25">
      <c r="G69" s="406"/>
      <c r="I69" s="27" t="s">
        <v>136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401">
        <f>SUM(M69:N69)</f>
        <v>10</v>
      </c>
      <c r="P69" s="401"/>
      <c r="T69" s="94"/>
    </row>
    <row r="70" spans="1:20" ht="29.25" customHeight="1" x14ac:dyDescent="0.25">
      <c r="G70" s="406"/>
      <c r="I70" s="37" t="s">
        <v>137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402">
        <f>SUM(M70:N70)</f>
        <v>8</v>
      </c>
      <c r="P70" s="402"/>
      <c r="T70" s="94"/>
    </row>
    <row r="71" spans="1:20" ht="29.25" customHeight="1" x14ac:dyDescent="0.25">
      <c r="G71" s="406"/>
      <c r="I71" s="30" t="s">
        <v>138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403">
        <f>SUM(M71:N71)</f>
        <v>20</v>
      </c>
      <c r="P71" s="403"/>
      <c r="T71" s="94"/>
    </row>
    <row r="72" spans="1:20" ht="29.25" customHeight="1" x14ac:dyDescent="0.25">
      <c r="G72" s="406"/>
      <c r="I72" s="39" t="s">
        <v>139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404">
        <f>SUM(M72:N72)</f>
        <v>12</v>
      </c>
      <c r="P72" s="404"/>
      <c r="T72" s="94"/>
    </row>
    <row r="73" spans="1:20" ht="29.25" customHeight="1" x14ac:dyDescent="0.25">
      <c r="G73" s="86"/>
      <c r="I73" s="22" t="s">
        <v>145</v>
      </c>
      <c r="J73" s="22"/>
      <c r="K73" s="23" t="s">
        <v>3</v>
      </c>
      <c r="L73" s="23" t="s">
        <v>141</v>
      </c>
      <c r="M73" s="23" t="s">
        <v>3</v>
      </c>
      <c r="N73" s="23" t="s">
        <v>141</v>
      </c>
      <c r="O73" s="405" t="s">
        <v>142</v>
      </c>
      <c r="P73" s="405"/>
      <c r="Q73" s="23" t="s">
        <v>146</v>
      </c>
      <c r="R73" s="23" t="s">
        <v>3</v>
      </c>
      <c r="S73" s="23" t="s">
        <v>141</v>
      </c>
      <c r="T73" s="23" t="s">
        <v>142</v>
      </c>
    </row>
    <row r="74" spans="1:20" ht="29.25" customHeight="1" x14ac:dyDescent="0.25">
      <c r="I74" s="22" t="s">
        <v>147</v>
      </c>
      <c r="J74" s="33"/>
      <c r="K74" s="23" t="s">
        <v>3</v>
      </c>
      <c r="L74" s="23" t="s">
        <v>141</v>
      </c>
      <c r="M74" s="23" t="s">
        <v>3</v>
      </c>
      <c r="N74" s="23" t="s">
        <v>141</v>
      </c>
      <c r="O74" s="405" t="s">
        <v>142</v>
      </c>
      <c r="P74" s="405"/>
      <c r="T74" s="94"/>
    </row>
    <row r="75" spans="1:20" ht="29.25" customHeight="1" x14ac:dyDescent="0.25">
      <c r="I75" s="24" t="s">
        <v>135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400">
        <f>SUM(M75:N75)</f>
        <v>0</v>
      </c>
      <c r="P75" s="400"/>
      <c r="T75" s="94"/>
    </row>
    <row r="76" spans="1:20" ht="29.25" customHeight="1" x14ac:dyDescent="0.25">
      <c r="I76" s="27" t="s">
        <v>136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401">
        <f>SUM(M76:N76)</f>
        <v>0</v>
      </c>
      <c r="P76" s="401"/>
      <c r="T76" s="94"/>
    </row>
    <row r="77" spans="1:20" ht="29.25" customHeight="1" x14ac:dyDescent="0.4">
      <c r="H77" s="34"/>
      <c r="I77" s="37" t="s">
        <v>137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402">
        <f>SUM(M77:N77)</f>
        <v>0</v>
      </c>
      <c r="P77" s="402"/>
      <c r="T77" s="94"/>
    </row>
    <row r="78" spans="1:20" ht="29.25" customHeight="1" x14ac:dyDescent="0.4">
      <c r="H78" s="34"/>
      <c r="I78" s="30" t="s">
        <v>138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403">
        <f>SUM(M78:N78)</f>
        <v>0</v>
      </c>
      <c r="P78" s="403"/>
      <c r="T78" s="94"/>
    </row>
    <row r="79" spans="1:20" ht="26.25" x14ac:dyDescent="0.4">
      <c r="H79" s="34"/>
      <c r="I79" s="39" t="s">
        <v>139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404">
        <f>SUM(M79:N79)</f>
        <v>0</v>
      </c>
      <c r="P79" s="404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12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9" t="s">
        <v>204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1"/>
    </row>
    <row r="2" spans="1:25" s="1" customFormat="1" ht="64.5" customHeight="1" x14ac:dyDescent="0.25">
      <c r="A2" s="392" t="s">
        <v>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3"/>
      <c r="O2" s="394" t="s">
        <v>2</v>
      </c>
      <c r="P2" s="395"/>
      <c r="Q2" s="395"/>
      <c r="R2" s="395"/>
      <c r="S2" s="395"/>
      <c r="T2" s="395"/>
      <c r="U2" s="395"/>
      <c r="V2" s="395"/>
      <c r="W2" s="395"/>
      <c r="X2" s="395"/>
    </row>
    <row r="3" spans="1:25" ht="19.5" x14ac:dyDescent="0.25">
      <c r="A3" s="396" t="s">
        <v>3</v>
      </c>
      <c r="B3" s="39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96" t="s">
        <v>3</v>
      </c>
      <c r="P3" s="39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79" t="s">
        <v>15</v>
      </c>
      <c r="B4" s="381" t="s">
        <v>205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83" t="s">
        <v>15</v>
      </c>
      <c r="P4" s="385" t="s">
        <v>205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80"/>
      <c r="B5" s="382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84"/>
      <c r="P5" s="386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9" t="s">
        <v>24</v>
      </c>
      <c r="B6" s="381" t="s">
        <v>206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83" t="s">
        <v>24</v>
      </c>
      <c r="P6" s="385" t="s">
        <v>206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80"/>
      <c r="B7" s="382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84"/>
      <c r="P7" s="386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79" t="s">
        <v>34</v>
      </c>
      <c r="B8" s="381" t="s">
        <v>207</v>
      </c>
      <c r="C8" s="7"/>
      <c r="D8" s="8"/>
      <c r="F8" s="8"/>
      <c r="G8" s="136" t="s">
        <v>55</v>
      </c>
      <c r="H8" s="137" t="s">
        <v>31</v>
      </c>
      <c r="I8" s="136" t="s">
        <v>85</v>
      </c>
      <c r="J8" s="137" t="s">
        <v>31</v>
      </c>
      <c r="K8" s="7"/>
      <c r="L8" s="8"/>
      <c r="M8" s="75"/>
      <c r="N8" s="8"/>
      <c r="O8" s="383" t="s">
        <v>34</v>
      </c>
      <c r="P8" s="385" t="s">
        <v>207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87"/>
      <c r="B9" s="382"/>
      <c r="C9" s="7"/>
      <c r="D9" s="7"/>
      <c r="E9" s="7"/>
      <c r="F9" s="8"/>
      <c r="G9" s="19" t="s">
        <v>49</v>
      </c>
      <c r="H9" s="20" t="s">
        <v>155</v>
      </c>
      <c r="I9" s="19" t="s">
        <v>50</v>
      </c>
      <c r="J9" s="19" t="s">
        <v>18</v>
      </c>
      <c r="K9" s="7"/>
      <c r="L9" s="8"/>
      <c r="M9" s="7"/>
      <c r="N9" s="8"/>
      <c r="O9" s="388"/>
      <c r="P9" s="386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9" t="s">
        <v>45</v>
      </c>
      <c r="B10" s="381" t="s">
        <v>208</v>
      </c>
      <c r="C10" s="136" t="s">
        <v>89</v>
      </c>
      <c r="D10" s="137" t="s">
        <v>31</v>
      </c>
      <c r="E10" s="16" t="s">
        <v>112</v>
      </c>
      <c r="F10" s="16" t="s">
        <v>31</v>
      </c>
      <c r="G10" s="7"/>
      <c r="H10" s="8"/>
      <c r="I10" s="136" t="s">
        <v>125</v>
      </c>
      <c r="J10" s="137" t="s">
        <v>21</v>
      </c>
      <c r="K10" s="136" t="s">
        <v>40</v>
      </c>
      <c r="L10" s="137" t="s">
        <v>21</v>
      </c>
      <c r="M10" s="7"/>
      <c r="N10" s="8"/>
      <c r="O10" s="383" t="s">
        <v>45</v>
      </c>
      <c r="P10" s="385" t="s">
        <v>208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80"/>
      <c r="B11" s="382"/>
      <c r="C11" s="136" t="s">
        <v>190</v>
      </c>
      <c r="D11" s="137" t="s">
        <v>155</v>
      </c>
      <c r="E11" s="19" t="s">
        <v>20</v>
      </c>
      <c r="F11" s="19" t="s">
        <v>21</v>
      </c>
      <c r="G11" s="7"/>
      <c r="H11" s="8"/>
      <c r="I11" s="19" t="s">
        <v>43</v>
      </c>
      <c r="J11" s="19" t="s">
        <v>31</v>
      </c>
      <c r="K11" s="7"/>
      <c r="L11" s="8"/>
      <c r="M11" s="7"/>
      <c r="N11" s="8"/>
      <c r="O11" s="384"/>
      <c r="P11" s="386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9" t="s">
        <v>56</v>
      </c>
      <c r="B12" s="381" t="s">
        <v>209</v>
      </c>
      <c r="C12" s="136" t="s">
        <v>61</v>
      </c>
      <c r="D12" s="137" t="s">
        <v>21</v>
      </c>
      <c r="E12" s="136" t="s">
        <v>37</v>
      </c>
      <c r="F12" s="137" t="s">
        <v>18</v>
      </c>
      <c r="G12" s="136" t="s">
        <v>26</v>
      </c>
      <c r="H12" s="137" t="s">
        <v>18</v>
      </c>
      <c r="I12" s="136" t="s">
        <v>27</v>
      </c>
      <c r="J12" s="137" t="s">
        <v>18</v>
      </c>
      <c r="K12" s="7"/>
      <c r="L12" s="8"/>
      <c r="M12" s="7"/>
      <c r="N12" s="8"/>
      <c r="O12" s="383" t="s">
        <v>56</v>
      </c>
      <c r="P12" s="385" t="s">
        <v>209</v>
      </c>
      <c r="Q12" s="11"/>
      <c r="R12" s="12"/>
      <c r="S12" s="7"/>
      <c r="T12" s="8"/>
      <c r="U12" s="150" t="s">
        <v>182</v>
      </c>
      <c r="V12" s="151" t="s">
        <v>23</v>
      </c>
      <c r="W12" s="150" t="s">
        <v>158</v>
      </c>
      <c r="X12" s="151" t="s">
        <v>23</v>
      </c>
    </row>
    <row r="13" spans="1:25" s="13" customFormat="1" ht="39" customHeight="1" x14ac:dyDescent="0.25">
      <c r="A13" s="380"/>
      <c r="B13" s="382"/>
      <c r="C13" s="16" t="s">
        <v>28</v>
      </c>
      <c r="D13" s="16" t="s">
        <v>155</v>
      </c>
      <c r="E13" s="7"/>
      <c r="F13" s="8"/>
      <c r="G13" s="7"/>
      <c r="H13" s="8"/>
      <c r="I13" s="19" t="s">
        <v>30</v>
      </c>
      <c r="J13" s="19" t="s">
        <v>31</v>
      </c>
      <c r="K13" s="19" t="s">
        <v>44</v>
      </c>
      <c r="L13" s="19" t="s">
        <v>31</v>
      </c>
      <c r="M13" s="7"/>
      <c r="N13" s="8"/>
      <c r="O13" s="384"/>
      <c r="P13" s="386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64</v>
      </c>
      <c r="B14" s="132" t="s">
        <v>210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97" t="s">
        <v>210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96" t="s">
        <v>3</v>
      </c>
      <c r="B16" s="397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96" t="s">
        <v>3</v>
      </c>
      <c r="P16" s="397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79" t="s">
        <v>15</v>
      </c>
      <c r="B17" s="381" t="s">
        <v>212</v>
      </c>
      <c r="C17" s="11"/>
      <c r="D17" s="12"/>
      <c r="E17" s="11"/>
      <c r="F17" s="12"/>
      <c r="G17" s="69" t="s">
        <v>152</v>
      </c>
      <c r="H17" s="68" t="s">
        <v>21</v>
      </c>
      <c r="I17" s="69" t="s">
        <v>153</v>
      </c>
      <c r="J17" s="68" t="s">
        <v>21</v>
      </c>
      <c r="K17" s="7"/>
      <c r="L17" s="8"/>
      <c r="M17" s="7"/>
      <c r="N17" s="7"/>
      <c r="O17" s="383" t="s">
        <v>15</v>
      </c>
      <c r="P17" s="385" t="s">
        <v>212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80"/>
      <c r="B18" s="382"/>
      <c r="C18" s="7"/>
      <c r="D18" s="8"/>
      <c r="E18" s="19" t="s">
        <v>151</v>
      </c>
      <c r="F18" s="19" t="s">
        <v>18</v>
      </c>
      <c r="G18" s="19" t="s">
        <v>73</v>
      </c>
      <c r="H18" s="20" t="s">
        <v>155</v>
      </c>
      <c r="I18" s="19" t="s">
        <v>171</v>
      </c>
      <c r="J18" s="20" t="s">
        <v>31</v>
      </c>
      <c r="K18" s="19" t="s">
        <v>81</v>
      </c>
      <c r="L18" s="20" t="s">
        <v>31</v>
      </c>
      <c r="M18" s="7"/>
      <c r="N18" s="8"/>
      <c r="O18" s="384"/>
      <c r="P18" s="386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9" t="s">
        <v>24</v>
      </c>
      <c r="B19" s="381" t="s">
        <v>213</v>
      </c>
      <c r="C19" s="136" t="s">
        <v>77</v>
      </c>
      <c r="D19" s="137" t="s">
        <v>18</v>
      </c>
      <c r="E19" s="7"/>
      <c r="F19" s="8"/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83" t="s">
        <v>24</v>
      </c>
      <c r="P19" s="385" t="s">
        <v>213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80"/>
      <c r="B20" s="382"/>
      <c r="C20" s="7"/>
      <c r="D20" s="8"/>
      <c r="E20" s="19" t="s">
        <v>29</v>
      </c>
      <c r="F20" s="19" t="s">
        <v>21</v>
      </c>
      <c r="G20" s="136" t="s">
        <v>54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84"/>
      <c r="P20" s="386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79" t="s">
        <v>34</v>
      </c>
      <c r="B21" s="381" t="s">
        <v>214</v>
      </c>
      <c r="C21" s="136" t="s">
        <v>62</v>
      </c>
      <c r="D21" s="137" t="s">
        <v>31</v>
      </c>
      <c r="E21" s="7"/>
      <c r="F21" s="8"/>
      <c r="G21" s="136" t="s">
        <v>187</v>
      </c>
      <c r="H21" s="137" t="s">
        <v>155</v>
      </c>
      <c r="I21" s="136" t="s">
        <v>157</v>
      </c>
      <c r="J21" s="137" t="s">
        <v>21</v>
      </c>
      <c r="K21" s="7"/>
      <c r="L21" s="8"/>
      <c r="M21" s="7"/>
      <c r="N21" s="8"/>
      <c r="O21" s="383" t="s">
        <v>34</v>
      </c>
      <c r="P21" s="385" t="s">
        <v>214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80"/>
      <c r="B22" s="382"/>
      <c r="C22" s="7"/>
      <c r="D22" s="8"/>
      <c r="E22" s="73" t="s">
        <v>215</v>
      </c>
      <c r="F22" s="74" t="s">
        <v>18</v>
      </c>
      <c r="G22" s="7"/>
      <c r="H22" s="8"/>
      <c r="I22" s="19" t="s">
        <v>80</v>
      </c>
      <c r="J22" s="20" t="s">
        <v>31</v>
      </c>
      <c r="K22" s="7"/>
      <c r="L22" s="8"/>
      <c r="M22" s="7"/>
      <c r="N22" s="8"/>
      <c r="O22" s="384"/>
      <c r="P22" s="386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79" t="s">
        <v>45</v>
      </c>
      <c r="B23" s="381" t="s">
        <v>216</v>
      </c>
      <c r="C23" s="69" t="s">
        <v>161</v>
      </c>
      <c r="D23" s="68" t="s">
        <v>18</v>
      </c>
      <c r="E23" s="69" t="s">
        <v>162</v>
      </c>
      <c r="F23" s="68" t="s">
        <v>18</v>
      </c>
      <c r="G23" s="7"/>
      <c r="H23" s="8"/>
      <c r="I23" s="36" t="s">
        <v>217</v>
      </c>
      <c r="J23" s="32" t="s">
        <v>31</v>
      </c>
      <c r="K23" s="136" t="s">
        <v>91</v>
      </c>
      <c r="L23" s="137" t="s">
        <v>18</v>
      </c>
      <c r="M23" s="89"/>
      <c r="N23" s="8"/>
      <c r="O23" s="383" t="s">
        <v>45</v>
      </c>
      <c r="P23" s="385" t="s">
        <v>216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80"/>
      <c r="B24" s="382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84"/>
      <c r="P24" s="386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79" t="s">
        <v>56</v>
      </c>
      <c r="B25" s="381" t="s">
        <v>218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86</v>
      </c>
      <c r="H25" s="137" t="s">
        <v>31</v>
      </c>
      <c r="I25" s="136" t="s">
        <v>100</v>
      </c>
      <c r="J25" s="137" t="s">
        <v>31</v>
      </c>
      <c r="K25" s="7"/>
      <c r="L25" s="8"/>
      <c r="M25" s="7" t="s">
        <v>51</v>
      </c>
      <c r="N25" s="8"/>
      <c r="O25" s="383" t="s">
        <v>56</v>
      </c>
      <c r="P25" s="385" t="s">
        <v>218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80"/>
      <c r="B26" s="382"/>
      <c r="C26" s="7"/>
      <c r="D26" s="8"/>
      <c r="E26" s="69" t="s">
        <v>132</v>
      </c>
      <c r="F26" s="68" t="s">
        <v>18</v>
      </c>
      <c r="G26" s="19" t="s">
        <v>97</v>
      </c>
      <c r="H26" s="20" t="s">
        <v>155</v>
      </c>
      <c r="I26" s="7"/>
      <c r="J26" s="8"/>
      <c r="K26" s="7"/>
      <c r="L26" s="8"/>
      <c r="M26" s="7"/>
      <c r="N26" s="8"/>
      <c r="O26" s="384"/>
      <c r="P26" s="386"/>
      <c r="Q26" s="7"/>
      <c r="R26" s="8"/>
      <c r="S26" s="7"/>
      <c r="T26" s="8"/>
      <c r="U26" s="7"/>
      <c r="V26" s="12"/>
      <c r="W26" s="73" t="s">
        <v>219</v>
      </c>
      <c r="X26" s="74" t="s">
        <v>23</v>
      </c>
    </row>
    <row r="27" spans="1:33" s="13" customFormat="1" ht="40.5" customHeight="1" x14ac:dyDescent="0.25">
      <c r="A27" s="6" t="s">
        <v>64</v>
      </c>
      <c r="B27" s="132" t="s">
        <v>220</v>
      </c>
      <c r="C27" s="73" t="s">
        <v>103</v>
      </c>
      <c r="D27" s="74" t="s">
        <v>31</v>
      </c>
      <c r="E27" s="73" t="s">
        <v>103</v>
      </c>
      <c r="F27" s="74" t="s">
        <v>31</v>
      </c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97" t="s">
        <v>220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96" t="s">
        <v>3</v>
      </c>
      <c r="B29" s="397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96" t="s">
        <v>3</v>
      </c>
      <c r="P29" s="397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98" t="s">
        <v>15</v>
      </c>
      <c r="B30" s="381" t="s">
        <v>222</v>
      </c>
      <c r="C30" s="11"/>
      <c r="D30" s="12"/>
      <c r="E30" s="11"/>
      <c r="F30" s="12"/>
      <c r="G30" s="69" t="s">
        <v>152</v>
      </c>
      <c r="H30" s="68" t="s">
        <v>21</v>
      </c>
      <c r="I30" s="69" t="s">
        <v>153</v>
      </c>
      <c r="J30" s="68" t="s">
        <v>21</v>
      </c>
      <c r="K30" s="7"/>
      <c r="L30" s="8"/>
      <c r="M30" s="7"/>
      <c r="N30" s="8"/>
      <c r="O30" s="383" t="s">
        <v>15</v>
      </c>
      <c r="P30" s="385" t="s">
        <v>222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99"/>
      <c r="B31" s="382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84"/>
      <c r="P31" s="386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98" t="s">
        <v>24</v>
      </c>
      <c r="B32" s="381" t="s">
        <v>223</v>
      </c>
      <c r="C32" s="136" t="s">
        <v>112</v>
      </c>
      <c r="D32" s="137" t="s">
        <v>31</v>
      </c>
      <c r="E32" s="7"/>
      <c r="F32" s="7"/>
      <c r="G32" s="7"/>
      <c r="H32" s="8"/>
      <c r="I32" s="136" t="s">
        <v>26</v>
      </c>
      <c r="J32" s="137" t="s">
        <v>18</v>
      </c>
      <c r="K32" s="75"/>
      <c r="L32" s="8"/>
      <c r="M32" s="7"/>
      <c r="N32" s="8"/>
      <c r="O32" s="383" t="s">
        <v>24</v>
      </c>
      <c r="P32" s="385" t="s">
        <v>223</v>
      </c>
      <c r="Q32" s="7"/>
      <c r="R32" s="8"/>
      <c r="S32" s="7"/>
      <c r="T32" s="8"/>
      <c r="U32" s="150" t="s">
        <v>224</v>
      </c>
      <c r="V32" s="151" t="s">
        <v>23</v>
      </c>
      <c r="W32" s="150" t="s">
        <v>113</v>
      </c>
      <c r="X32" s="151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99"/>
      <c r="B33" s="382"/>
      <c r="C33" s="7"/>
      <c r="D33" s="8"/>
      <c r="E33" s="19" t="s">
        <v>28</v>
      </c>
      <c r="F33" s="19" t="s">
        <v>155</v>
      </c>
      <c r="G33" s="7"/>
      <c r="H33" s="8"/>
      <c r="I33" s="7"/>
      <c r="J33" s="7"/>
      <c r="K33" s="19" t="s">
        <v>44</v>
      </c>
      <c r="L33" s="19" t="s">
        <v>31</v>
      </c>
      <c r="M33" s="7"/>
      <c r="N33" s="8"/>
      <c r="O33" s="388"/>
      <c r="P33" s="386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98" t="s">
        <v>34</v>
      </c>
      <c r="B34" s="381" t="s">
        <v>225</v>
      </c>
      <c r="C34" s="7"/>
      <c r="D34" s="8"/>
      <c r="E34" s="7"/>
      <c r="F34" s="8"/>
      <c r="G34" s="7"/>
      <c r="H34" s="8"/>
      <c r="I34" s="136" t="s">
        <v>125</v>
      </c>
      <c r="J34" s="137" t="s">
        <v>21</v>
      </c>
      <c r="K34" s="19" t="s">
        <v>226</v>
      </c>
      <c r="L34" s="19" t="s">
        <v>21</v>
      </c>
      <c r="M34" s="139"/>
      <c r="N34" s="139"/>
      <c r="O34" s="383" t="s">
        <v>34</v>
      </c>
      <c r="P34" s="385" t="s">
        <v>225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407"/>
      <c r="B35" s="408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7"/>
      <c r="L35" s="8"/>
      <c r="M35" s="75"/>
      <c r="N35" s="7"/>
      <c r="O35" s="388"/>
      <c r="P35" s="409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79" t="s">
        <v>45</v>
      </c>
      <c r="B36" s="381" t="s">
        <v>227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83" t="s">
        <v>45</v>
      </c>
      <c r="P36" s="385" t="s">
        <v>227</v>
      </c>
      <c r="Q36" s="159" t="s">
        <v>59</v>
      </c>
      <c r="R36" s="160" t="s">
        <v>23</v>
      </c>
      <c r="S36" s="7"/>
      <c r="T36" s="8"/>
      <c r="U36" s="139"/>
      <c r="V36" s="139"/>
      <c r="W36" s="161" t="s">
        <v>228</v>
      </c>
      <c r="X36" s="170" t="s">
        <v>23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87"/>
      <c r="B37" s="382"/>
      <c r="C37" s="19" t="s">
        <v>229</v>
      </c>
      <c r="D37" s="20" t="s">
        <v>31</v>
      </c>
      <c r="E37" s="19" t="s">
        <v>20</v>
      </c>
      <c r="F37" s="19" t="s">
        <v>21</v>
      </c>
      <c r="G37" s="19" t="s">
        <v>73</v>
      </c>
      <c r="H37" s="20" t="s">
        <v>155</v>
      </c>
      <c r="I37" s="19" t="s">
        <v>30</v>
      </c>
      <c r="J37" s="19" t="s">
        <v>31</v>
      </c>
      <c r="K37" s="7"/>
      <c r="L37" s="7"/>
      <c r="M37" s="7"/>
      <c r="N37" s="8"/>
      <c r="O37" s="384"/>
      <c r="P37" s="386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79" t="s">
        <v>56</v>
      </c>
      <c r="B38" s="381" t="s">
        <v>230</v>
      </c>
      <c r="C38" s="7"/>
      <c r="D38" s="7"/>
      <c r="E38" s="11"/>
      <c r="F38" s="12"/>
      <c r="G38" s="136" t="s">
        <v>55</v>
      </c>
      <c r="H38" s="137" t="s">
        <v>31</v>
      </c>
      <c r="I38" s="136" t="s">
        <v>54</v>
      </c>
      <c r="J38" s="137" t="s">
        <v>31</v>
      </c>
      <c r="K38" s="7"/>
      <c r="L38" s="8"/>
      <c r="M38" s="93"/>
      <c r="N38" s="8"/>
      <c r="O38" s="383" t="s">
        <v>56</v>
      </c>
      <c r="P38" s="385" t="s">
        <v>230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</row>
    <row r="39" spans="1:33" s="13" customFormat="1" ht="41.25" customHeight="1" x14ac:dyDescent="0.25">
      <c r="A39" s="380"/>
      <c r="B39" s="382"/>
      <c r="C39" s="136" t="s">
        <v>190</v>
      </c>
      <c r="D39" s="137" t="s">
        <v>155</v>
      </c>
      <c r="E39" s="7"/>
      <c r="F39" s="8"/>
      <c r="G39" s="7"/>
      <c r="H39" s="8"/>
      <c r="I39" s="19" t="s">
        <v>50</v>
      </c>
      <c r="J39" s="20" t="s">
        <v>21</v>
      </c>
      <c r="K39" s="7"/>
      <c r="L39" s="8"/>
      <c r="M39" s="152"/>
      <c r="N39" s="147"/>
      <c r="O39" s="384"/>
      <c r="P39" s="386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64</v>
      </c>
      <c r="B40" s="35" t="s">
        <v>231</v>
      </c>
      <c r="C40" s="73" t="s">
        <v>103</v>
      </c>
      <c r="D40" s="74" t="s">
        <v>31</v>
      </c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231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96" t="s">
        <v>3</v>
      </c>
      <c r="B42" s="397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96" t="s">
        <v>3</v>
      </c>
      <c r="P42" s="397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79" t="s">
        <v>15</v>
      </c>
      <c r="B43" s="381" t="s">
        <v>232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83" t="s">
        <v>15</v>
      </c>
      <c r="P43" s="385" t="s">
        <v>232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80"/>
      <c r="B44" s="382"/>
      <c r="C44" s="69" t="s">
        <v>233</v>
      </c>
      <c r="D44" s="69" t="s">
        <v>155</v>
      </c>
      <c r="E44" s="11"/>
      <c r="F44" s="11"/>
      <c r="G44" s="7"/>
      <c r="H44" s="7"/>
      <c r="I44" s="19" t="s">
        <v>171</v>
      </c>
      <c r="J44" s="20" t="s">
        <v>31</v>
      </c>
      <c r="K44" s="7"/>
      <c r="L44" s="8"/>
      <c r="M44" s="7"/>
      <c r="N44" s="8"/>
      <c r="O44" s="384"/>
      <c r="P44" s="386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79" t="s">
        <v>24</v>
      </c>
      <c r="B45" s="381" t="s">
        <v>234</v>
      </c>
      <c r="C45" s="7"/>
      <c r="D45" s="8"/>
      <c r="E45" s="69" t="s">
        <v>235</v>
      </c>
      <c r="F45" s="69" t="s">
        <v>155</v>
      </c>
      <c r="G45" s="7"/>
      <c r="H45" s="8"/>
      <c r="I45" s="136" t="s">
        <v>157</v>
      </c>
      <c r="J45" s="137" t="s">
        <v>21</v>
      </c>
      <c r="K45" s="75"/>
      <c r="L45" s="8"/>
      <c r="M45" s="7"/>
      <c r="N45" s="8"/>
      <c r="O45" s="383" t="s">
        <v>24</v>
      </c>
      <c r="P45" s="385" t="s">
        <v>234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87"/>
      <c r="B46" s="382"/>
      <c r="C46" s="7"/>
      <c r="D46" s="8"/>
      <c r="E46" s="19" t="s">
        <v>114</v>
      </c>
      <c r="F46" s="19" t="s">
        <v>18</v>
      </c>
      <c r="G46" s="7"/>
      <c r="H46" s="8"/>
      <c r="I46" s="16" t="s">
        <v>80</v>
      </c>
      <c r="J46" s="16" t="s">
        <v>31</v>
      </c>
      <c r="K46" s="19" t="s">
        <v>81</v>
      </c>
      <c r="L46" s="20" t="s">
        <v>31</v>
      </c>
      <c r="M46" s="7"/>
      <c r="N46" s="7"/>
      <c r="O46" s="388"/>
      <c r="P46" s="386"/>
      <c r="Q46" s="7"/>
      <c r="R46" s="8"/>
      <c r="S46" s="7"/>
      <c r="T46" s="8"/>
      <c r="U46" s="7"/>
      <c r="V46" s="119"/>
      <c r="W46" s="150" t="s">
        <v>236</v>
      </c>
      <c r="X46" s="151" t="s">
        <v>23</v>
      </c>
    </row>
    <row r="47" spans="1:33" s="13" customFormat="1" ht="43.5" customHeight="1" x14ac:dyDescent="0.25">
      <c r="A47" s="379" t="s">
        <v>34</v>
      </c>
      <c r="B47" s="381" t="s">
        <v>237</v>
      </c>
      <c r="C47" s="7"/>
      <c r="D47" s="8"/>
      <c r="E47" s="7"/>
      <c r="F47" s="8"/>
      <c r="G47" s="136" t="s">
        <v>187</v>
      </c>
      <c r="H47" s="137" t="s">
        <v>155</v>
      </c>
      <c r="I47" s="69" t="s">
        <v>238</v>
      </c>
      <c r="J47" s="69" t="s">
        <v>18</v>
      </c>
      <c r="K47" s="73" t="s">
        <v>239</v>
      </c>
      <c r="L47" s="74" t="s">
        <v>18</v>
      </c>
      <c r="M47" s="7"/>
      <c r="N47" s="8"/>
      <c r="O47" s="383" t="s">
        <v>34</v>
      </c>
      <c r="P47" s="385" t="s">
        <v>237</v>
      </c>
      <c r="Q47" s="7"/>
      <c r="R47" s="8"/>
      <c r="S47" s="7"/>
      <c r="T47" s="8"/>
      <c r="U47" s="7"/>
      <c r="V47" s="103"/>
      <c r="W47" s="161" t="s">
        <v>240</v>
      </c>
      <c r="X47" s="170" t="s">
        <v>23</v>
      </c>
    </row>
    <row r="48" spans="1:33" s="13" customFormat="1" ht="43.5" customHeight="1" x14ac:dyDescent="0.25">
      <c r="A48" s="387"/>
      <c r="B48" s="382"/>
      <c r="C48" s="7"/>
      <c r="D48" s="8"/>
      <c r="E48" s="19" t="s">
        <v>191</v>
      </c>
      <c r="F48" s="20" t="s">
        <v>31</v>
      </c>
      <c r="G48" s="7"/>
      <c r="H48" s="12"/>
      <c r="I48" s="136" t="s">
        <v>241</v>
      </c>
      <c r="J48" s="137" t="s">
        <v>21</v>
      </c>
      <c r="K48" s="75"/>
      <c r="L48" s="8"/>
      <c r="M48" s="7"/>
      <c r="N48" s="8"/>
      <c r="O48" s="388"/>
      <c r="P48" s="386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79" t="s">
        <v>45</v>
      </c>
      <c r="B49" s="381" t="s">
        <v>242</v>
      </c>
      <c r="C49" s="7"/>
      <c r="D49" s="8"/>
      <c r="E49" s="19" t="s">
        <v>92</v>
      </c>
      <c r="F49" s="20" t="s">
        <v>155</v>
      </c>
      <c r="G49" s="16" t="s">
        <v>63</v>
      </c>
      <c r="H49" s="16" t="s">
        <v>31</v>
      </c>
      <c r="I49" s="136" t="s">
        <v>100</v>
      </c>
      <c r="J49" s="137" t="s">
        <v>31</v>
      </c>
      <c r="K49" s="136" t="s">
        <v>91</v>
      </c>
      <c r="L49" s="137" t="s">
        <v>18</v>
      </c>
      <c r="M49" s="7"/>
      <c r="O49" s="383" t="s">
        <v>45</v>
      </c>
      <c r="P49" s="385" t="s">
        <v>242</v>
      </c>
      <c r="Q49" s="159" t="s">
        <v>59</v>
      </c>
      <c r="R49" s="160" t="s">
        <v>23</v>
      </c>
      <c r="S49" s="11"/>
      <c r="T49" s="8"/>
      <c r="U49" s="7"/>
      <c r="V49" s="119"/>
      <c r="W49" s="161" t="s">
        <v>228</v>
      </c>
      <c r="X49" s="170" t="s">
        <v>23</v>
      </c>
    </row>
    <row r="50" spans="1:24" s="13" customFormat="1" ht="40.5" customHeight="1" x14ac:dyDescent="0.25">
      <c r="A50" s="380"/>
      <c r="B50" s="382"/>
      <c r="C50" s="7"/>
      <c r="D50" s="8"/>
      <c r="E50" s="16" t="s">
        <v>29</v>
      </c>
      <c r="F50" s="16" t="s">
        <v>21</v>
      </c>
      <c r="G50" s="7"/>
      <c r="H50" s="8"/>
      <c r="I50" s="69" t="s">
        <v>243</v>
      </c>
      <c r="J50" s="69" t="s">
        <v>18</v>
      </c>
      <c r="K50" s="7"/>
      <c r="L50" s="8"/>
      <c r="M50" s="89"/>
      <c r="N50" s="8"/>
      <c r="O50" s="384"/>
      <c r="P50" s="386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9" t="s">
        <v>56</v>
      </c>
      <c r="B51" s="381" t="s">
        <v>244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136" t="s">
        <v>86</v>
      </c>
      <c r="H51" s="137" t="s">
        <v>31</v>
      </c>
      <c r="I51" s="136" t="s">
        <v>217</v>
      </c>
      <c r="J51" s="137" t="s">
        <v>31</v>
      </c>
      <c r="L51" s="8"/>
      <c r="M51" s="7"/>
      <c r="N51" s="7"/>
      <c r="O51" s="383" t="s">
        <v>56</v>
      </c>
      <c r="P51" s="385" t="s">
        <v>244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80"/>
      <c r="B52" s="382"/>
      <c r="C52" s="7"/>
      <c r="D52" s="8"/>
      <c r="E52" s="7"/>
      <c r="F52" s="8"/>
      <c r="G52" s="7"/>
      <c r="H52" s="8"/>
      <c r="I52" s="73" t="s">
        <v>245</v>
      </c>
      <c r="J52" s="74" t="s">
        <v>18</v>
      </c>
      <c r="K52" s="73" t="s">
        <v>246</v>
      </c>
      <c r="L52" s="74" t="s">
        <v>21</v>
      </c>
      <c r="M52" s="7"/>
      <c r="N52" s="8"/>
      <c r="O52" s="384"/>
      <c r="P52" s="386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247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97" t="s">
        <v>247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400">
        <f>SUM(M55:N55)</f>
        <v>14</v>
      </c>
      <c r="P55" s="400"/>
      <c r="Q55" s="72" t="s">
        <v>135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401">
        <f>SUM(M56:N56)</f>
        <v>6</v>
      </c>
      <c r="P56" s="401"/>
      <c r="Q56" s="47" t="s">
        <v>136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402">
        <f>SUM(M57:N57)</f>
        <v>4</v>
      </c>
      <c r="P57" s="402"/>
      <c r="Q57" s="48" t="s">
        <v>137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403">
        <f>SUM(M58:N58)</f>
        <v>8</v>
      </c>
      <c r="P58" s="403"/>
      <c r="Q58" s="49" t="s">
        <v>138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404">
        <f>SUM(M59:N59)</f>
        <v>8</v>
      </c>
      <c r="P59" s="404"/>
      <c r="Q59" s="41" t="s">
        <v>139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405" t="s">
        <v>142</v>
      </c>
      <c r="P60" s="405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400">
        <f>SUM(M61:N61)</f>
        <v>22</v>
      </c>
      <c r="P61" s="400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401">
        <f>SUM(M62:N62)</f>
        <v>8</v>
      </c>
      <c r="P62" s="401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402">
        <f>SUM(M63:N63)</f>
        <v>2</v>
      </c>
      <c r="P63" s="402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403">
        <f>SUM(M64:N64)</f>
        <v>10</v>
      </c>
      <c r="P64" s="403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404">
        <f>SUM(M65:N65)</f>
        <v>14</v>
      </c>
      <c r="P65" s="404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405" t="s">
        <v>142</v>
      </c>
      <c r="P66" s="405"/>
      <c r="T66" s="94"/>
    </row>
    <row r="67" spans="1:20" ht="29.25" customHeight="1" x14ac:dyDescent="0.25">
      <c r="G67" s="406"/>
      <c r="I67" s="24" t="s">
        <v>135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400">
        <f>SUM(M67:N67)</f>
        <v>16</v>
      </c>
      <c r="P67" s="400"/>
      <c r="T67" s="94"/>
    </row>
    <row r="68" spans="1:20" ht="29.25" customHeight="1" x14ac:dyDescent="0.25">
      <c r="G68" s="406"/>
      <c r="I68" s="27" t="s">
        <v>136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401">
        <f>SUM(M68:N68)</f>
        <v>8</v>
      </c>
      <c r="P68" s="401"/>
      <c r="T68" s="94"/>
    </row>
    <row r="69" spans="1:20" ht="29.25" customHeight="1" x14ac:dyDescent="0.25">
      <c r="G69" s="406"/>
      <c r="I69" s="37" t="s">
        <v>137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402">
        <f>SUM(M69:N69)</f>
        <v>12</v>
      </c>
      <c r="P69" s="402"/>
      <c r="T69" s="94"/>
    </row>
    <row r="70" spans="1:20" ht="29.25" customHeight="1" x14ac:dyDescent="0.25">
      <c r="G70" s="406"/>
      <c r="I70" s="30" t="s">
        <v>138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403">
        <f>SUM(M70:N70)</f>
        <v>2</v>
      </c>
      <c r="P70" s="403"/>
      <c r="T70" s="94"/>
    </row>
    <row r="71" spans="1:20" ht="29.25" customHeight="1" x14ac:dyDescent="0.25">
      <c r="G71" s="406"/>
      <c r="I71" s="39" t="s">
        <v>139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404">
        <f>SUM(M71:N71)</f>
        <v>12</v>
      </c>
      <c r="P71" s="404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405" t="s">
        <v>142</v>
      </c>
      <c r="P72" s="405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405" t="s">
        <v>142</v>
      </c>
      <c r="P73" s="405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400">
        <f>SUM(M74:N74)</f>
        <v>16</v>
      </c>
      <c r="P74" s="400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401">
        <f>SUM(M75:N75)</f>
        <v>8</v>
      </c>
      <c r="P75" s="401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402">
        <f>SUM(M76:N76)</f>
        <v>12</v>
      </c>
      <c r="P76" s="402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403">
        <f>SUM(M77:N77)</f>
        <v>12</v>
      </c>
      <c r="P77" s="403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404">
        <f>SUM(M78:N78)</f>
        <v>12</v>
      </c>
      <c r="P78" s="404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9" t="s">
        <v>249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1"/>
    </row>
    <row r="2" spans="1:25" s="1" customFormat="1" ht="64.5" customHeight="1" x14ac:dyDescent="0.25">
      <c r="A2" s="392" t="s">
        <v>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3"/>
      <c r="O2" s="394" t="s">
        <v>2</v>
      </c>
      <c r="P2" s="395"/>
      <c r="Q2" s="395"/>
      <c r="R2" s="395"/>
      <c r="S2" s="395"/>
      <c r="T2" s="395"/>
      <c r="U2" s="395"/>
      <c r="V2" s="395"/>
      <c r="W2" s="395"/>
      <c r="X2" s="395"/>
    </row>
    <row r="3" spans="1:25" ht="19.5" x14ac:dyDescent="0.25">
      <c r="A3" s="396" t="s">
        <v>3</v>
      </c>
      <c r="B3" s="39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96" t="s">
        <v>3</v>
      </c>
      <c r="P3" s="39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379" t="s">
        <v>15</v>
      </c>
      <c r="B4" s="381" t="s">
        <v>250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83" t="s">
        <v>15</v>
      </c>
      <c r="P4" s="385" t="s">
        <v>250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80"/>
      <c r="B5" s="382"/>
      <c r="C5" s="7"/>
      <c r="D5" s="7"/>
      <c r="E5" s="7"/>
      <c r="F5" s="7"/>
      <c r="G5" s="19" t="s">
        <v>50</v>
      </c>
      <c r="H5" s="19" t="s">
        <v>18</v>
      </c>
      <c r="I5" s="7"/>
      <c r="J5" s="7"/>
      <c r="K5" s="7"/>
      <c r="L5" s="8"/>
      <c r="M5" s="7"/>
      <c r="N5" s="8"/>
      <c r="O5" s="384"/>
      <c r="P5" s="386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9" t="s">
        <v>24</v>
      </c>
      <c r="B6" s="381" t="s">
        <v>251</v>
      </c>
      <c r="C6" s="7"/>
      <c r="D6" s="8"/>
      <c r="E6" s="7"/>
      <c r="F6" s="8"/>
      <c r="G6" s="7"/>
      <c r="H6" s="8"/>
      <c r="I6" s="136" t="s">
        <v>54</v>
      </c>
      <c r="J6" s="137" t="s">
        <v>31</v>
      </c>
      <c r="K6" s="7"/>
      <c r="L6" s="8"/>
      <c r="M6" s="75"/>
      <c r="N6" s="8"/>
      <c r="O6" s="383" t="s">
        <v>24</v>
      </c>
      <c r="P6" s="385" t="s">
        <v>251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80"/>
      <c r="B7" s="382"/>
      <c r="C7" s="73" t="s">
        <v>252</v>
      </c>
      <c r="D7" s="74" t="s">
        <v>155</v>
      </c>
      <c r="E7" s="19" t="s">
        <v>28</v>
      </c>
      <c r="F7" s="20" t="s">
        <v>155</v>
      </c>
      <c r="G7" s="7"/>
      <c r="H7" s="8"/>
      <c r="I7" s="73" t="s">
        <v>253</v>
      </c>
      <c r="J7" s="74" t="s">
        <v>18</v>
      </c>
      <c r="K7" s="7"/>
      <c r="L7" s="7"/>
      <c r="M7" s="75"/>
      <c r="N7" s="8"/>
      <c r="O7" s="384"/>
      <c r="P7" s="386"/>
      <c r="Q7" s="7"/>
      <c r="R7" s="8"/>
      <c r="S7" s="7"/>
      <c r="T7" s="8"/>
      <c r="U7" s="150" t="s">
        <v>182</v>
      </c>
      <c r="V7" s="151" t="s">
        <v>23</v>
      </c>
      <c r="W7" s="73" t="s">
        <v>254</v>
      </c>
      <c r="X7" s="74" t="s">
        <v>23</v>
      </c>
    </row>
    <row r="8" spans="1:25" s="13" customFormat="1" ht="42" customHeight="1" x14ac:dyDescent="0.25">
      <c r="A8" s="379" t="s">
        <v>34</v>
      </c>
      <c r="B8" s="381" t="s">
        <v>255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83" t="s">
        <v>34</v>
      </c>
      <c r="P8" s="385" t="s">
        <v>255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87"/>
      <c r="B9" s="382"/>
      <c r="C9" s="73" t="s">
        <v>256</v>
      </c>
      <c r="D9" s="74" t="s">
        <v>21</v>
      </c>
      <c r="E9" s="19" t="s">
        <v>191</v>
      </c>
      <c r="F9" s="19" t="s">
        <v>31</v>
      </c>
      <c r="G9" s="19" t="s">
        <v>73</v>
      </c>
      <c r="H9" s="20" t="s">
        <v>155</v>
      </c>
      <c r="I9" s="19" t="s">
        <v>43</v>
      </c>
      <c r="J9" s="19" t="s">
        <v>31</v>
      </c>
      <c r="K9" s="19" t="s">
        <v>226</v>
      </c>
      <c r="L9" s="19" t="s">
        <v>21</v>
      </c>
      <c r="M9" s="7"/>
      <c r="N9" s="8"/>
      <c r="O9" s="388"/>
      <c r="P9" s="409"/>
      <c r="Q9" s="11"/>
      <c r="R9" s="12"/>
      <c r="S9" s="7"/>
      <c r="T9" s="8"/>
      <c r="U9" s="11"/>
      <c r="V9" s="12"/>
      <c r="W9" s="161" t="s">
        <v>240</v>
      </c>
      <c r="X9" s="170" t="s">
        <v>23</v>
      </c>
    </row>
    <row r="10" spans="1:25" s="13" customFormat="1" ht="37.5" customHeight="1" x14ac:dyDescent="0.25">
      <c r="A10" s="379" t="s">
        <v>45</v>
      </c>
      <c r="B10" s="381" t="s">
        <v>257</v>
      </c>
      <c r="C10" s="136" t="s">
        <v>89</v>
      </c>
      <c r="D10" s="137" t="s">
        <v>31</v>
      </c>
      <c r="E10" s="136" t="s">
        <v>112</v>
      </c>
      <c r="F10" s="137" t="s">
        <v>31</v>
      </c>
      <c r="G10" s="7"/>
      <c r="H10" s="8"/>
      <c r="I10" s="136" t="s">
        <v>125</v>
      </c>
      <c r="J10" s="137" t="s">
        <v>21</v>
      </c>
      <c r="K10" s="7"/>
      <c r="L10" s="7"/>
      <c r="M10" s="7"/>
      <c r="N10" s="8"/>
      <c r="O10" s="383" t="s">
        <v>45</v>
      </c>
      <c r="P10" s="385" t="s">
        <v>257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80"/>
      <c r="B11" s="382"/>
      <c r="C11" s="7"/>
      <c r="D11" s="8"/>
      <c r="E11" s="19" t="s">
        <v>20</v>
      </c>
      <c r="F11" s="19" t="s">
        <v>21</v>
      </c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"/>
      <c r="N11" s="8"/>
      <c r="O11" s="384"/>
      <c r="P11" s="386"/>
      <c r="Q11" s="162"/>
      <c r="R11" s="163"/>
      <c r="S11" s="7"/>
      <c r="T11" s="8"/>
      <c r="U11" s="7"/>
      <c r="V11" s="8"/>
      <c r="W11" s="161" t="s">
        <v>228</v>
      </c>
      <c r="X11" s="170" t="s">
        <v>23</v>
      </c>
    </row>
    <row r="12" spans="1:25" s="13" customFormat="1" ht="39.75" customHeight="1" x14ac:dyDescent="0.25">
      <c r="A12" s="379" t="s">
        <v>56</v>
      </c>
      <c r="B12" s="381" t="s">
        <v>260</v>
      </c>
      <c r="C12" s="136" t="s">
        <v>190</v>
      </c>
      <c r="D12" s="137" t="s">
        <v>155</v>
      </c>
      <c r="E12" s="7"/>
      <c r="F12" s="8"/>
      <c r="G12" s="7"/>
      <c r="H12" s="8"/>
      <c r="I12" s="136" t="s">
        <v>26</v>
      </c>
      <c r="J12" s="137" t="s">
        <v>18</v>
      </c>
      <c r="K12" s="36" t="s">
        <v>261</v>
      </c>
      <c r="L12" s="32" t="s">
        <v>18</v>
      </c>
      <c r="M12" s="75"/>
      <c r="N12" s="8"/>
      <c r="O12" s="383" t="s">
        <v>56</v>
      </c>
      <c r="P12" s="385" t="s">
        <v>260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80"/>
      <c r="B13" s="382"/>
      <c r="C13" s="7"/>
      <c r="D13" s="7"/>
      <c r="E13" s="7"/>
      <c r="F13" s="7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84"/>
      <c r="P13" s="386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262</v>
      </c>
      <c r="C14" s="73" t="s">
        <v>103</v>
      </c>
      <c r="D14" s="74" t="s">
        <v>31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262</v>
      </c>
      <c r="Q14" s="159" t="s">
        <v>104</v>
      </c>
      <c r="R14" s="160" t="s">
        <v>23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96" t="s">
        <v>3</v>
      </c>
      <c r="B16" s="397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96" t="s">
        <v>3</v>
      </c>
      <c r="P16" s="397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379" t="s">
        <v>15</v>
      </c>
      <c r="B17" s="381" t="s">
        <v>263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83" t="s">
        <v>15</v>
      </c>
      <c r="P17" s="385" t="s">
        <v>263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80"/>
      <c r="B18" s="382"/>
      <c r="C18" s="11"/>
      <c r="D18" s="11"/>
      <c r="E18" s="69" t="s">
        <v>264</v>
      </c>
      <c r="F18" s="69" t="s">
        <v>155</v>
      </c>
      <c r="G18" s="73" t="s">
        <v>265</v>
      </c>
      <c r="H18" s="74" t="s">
        <v>21</v>
      </c>
      <c r="I18" s="19" t="s">
        <v>80</v>
      </c>
      <c r="J18" s="20" t="s">
        <v>31</v>
      </c>
      <c r="K18" s="19" t="s">
        <v>81</v>
      </c>
      <c r="L18" s="20" t="s">
        <v>31</v>
      </c>
      <c r="M18" s="7"/>
      <c r="N18" s="8"/>
      <c r="O18" s="384"/>
      <c r="P18" s="386"/>
      <c r="Q18" s="7"/>
      <c r="R18" s="8"/>
      <c r="S18" s="11"/>
      <c r="T18" s="12"/>
      <c r="U18" s="73" t="s">
        <v>266</v>
      </c>
      <c r="V18" s="74" t="s">
        <v>23</v>
      </c>
      <c r="W18" s="150" t="s">
        <v>236</v>
      </c>
      <c r="X18" s="151" t="s">
        <v>23</v>
      </c>
    </row>
    <row r="19" spans="1:34" s="13" customFormat="1" ht="46.5" customHeight="1" x14ac:dyDescent="0.25">
      <c r="A19" s="379" t="s">
        <v>24</v>
      </c>
      <c r="B19" s="381" t="s">
        <v>267</v>
      </c>
      <c r="C19" s="69" t="s">
        <v>268</v>
      </c>
      <c r="D19" s="69" t="s">
        <v>155</v>
      </c>
      <c r="E19" s="69" t="s">
        <v>269</v>
      </c>
      <c r="F19" s="69" t="s">
        <v>155</v>
      </c>
      <c r="G19" s="7"/>
      <c r="H19" s="8"/>
      <c r="I19" s="19" t="s">
        <v>270</v>
      </c>
      <c r="J19" s="20" t="s">
        <v>21</v>
      </c>
      <c r="K19" s="7"/>
      <c r="L19" s="8"/>
      <c r="M19" s="7"/>
      <c r="N19" s="8"/>
      <c r="O19" s="383" t="s">
        <v>24</v>
      </c>
      <c r="P19" s="385" t="s">
        <v>267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80"/>
      <c r="B20" s="382"/>
      <c r="C20" s="7"/>
      <c r="D20" s="8"/>
      <c r="E20" s="7"/>
      <c r="F20" s="7"/>
      <c r="G20" s="136" t="s">
        <v>86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84"/>
      <c r="P20" s="386"/>
      <c r="Q20" s="73" t="s">
        <v>271</v>
      </c>
      <c r="R20" s="74" t="s">
        <v>21</v>
      </c>
      <c r="S20" s="73" t="s">
        <v>272</v>
      </c>
      <c r="T20" s="74" t="s">
        <v>21</v>
      </c>
      <c r="U20" s="7"/>
      <c r="V20" s="8"/>
      <c r="W20" s="7"/>
      <c r="X20" s="8"/>
    </row>
    <row r="21" spans="1:34" s="13" customFormat="1" ht="40.5" customHeight="1" x14ac:dyDescent="0.25">
      <c r="A21" s="379" t="s">
        <v>34</v>
      </c>
      <c r="B21" s="381" t="s">
        <v>273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83" t="s">
        <v>34</v>
      </c>
      <c r="P21" s="385" t="s">
        <v>273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80"/>
      <c r="B22" s="382"/>
      <c r="C22" s="7"/>
      <c r="D22" s="7"/>
      <c r="E22" s="19" t="s">
        <v>151</v>
      </c>
      <c r="F22" s="19" t="s">
        <v>18</v>
      </c>
      <c r="G22" s="7"/>
      <c r="H22" s="8"/>
      <c r="I22" s="69" t="s">
        <v>274</v>
      </c>
      <c r="J22" s="69" t="s">
        <v>18</v>
      </c>
      <c r="K22" s="7"/>
      <c r="L22" s="8"/>
      <c r="M22" s="7"/>
      <c r="N22" s="8"/>
      <c r="O22" s="384"/>
      <c r="P22" s="409"/>
      <c r="Q22" s="7"/>
      <c r="R22" s="8"/>
      <c r="S22" s="7"/>
      <c r="T22" s="8"/>
      <c r="U22" s="129"/>
      <c r="V22" s="12"/>
      <c r="W22" s="161" t="s">
        <v>240</v>
      </c>
      <c r="X22" s="170" t="s">
        <v>23</v>
      </c>
    </row>
    <row r="23" spans="1:34" s="13" customFormat="1" ht="45" customHeight="1" x14ac:dyDescent="0.25">
      <c r="A23" s="379" t="s">
        <v>45</v>
      </c>
      <c r="B23" s="381" t="s">
        <v>275</v>
      </c>
      <c r="C23" s="7"/>
      <c r="D23" s="8"/>
      <c r="E23" s="7"/>
      <c r="F23" s="8"/>
      <c r="G23" s="136" t="s">
        <v>187</v>
      </c>
      <c r="H23" s="137" t="s">
        <v>155</v>
      </c>
      <c r="I23" s="136" t="s">
        <v>157</v>
      </c>
      <c r="J23" s="137" t="s">
        <v>21</v>
      </c>
      <c r="K23" s="36" t="s">
        <v>276</v>
      </c>
      <c r="L23" s="32" t="s">
        <v>21</v>
      </c>
      <c r="M23" s="89"/>
      <c r="N23" s="8"/>
      <c r="O23" s="383" t="s">
        <v>45</v>
      </c>
      <c r="P23" s="385" t="s">
        <v>275</v>
      </c>
      <c r="Q23" s="159" t="s">
        <v>59</v>
      </c>
      <c r="R23" s="160" t="s">
        <v>23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80"/>
      <c r="B24" s="382"/>
      <c r="C24" s="19" t="s">
        <v>92</v>
      </c>
      <c r="D24" s="20" t="s">
        <v>155</v>
      </c>
      <c r="E24" s="19" t="s">
        <v>29</v>
      </c>
      <c r="F24" s="19" t="s">
        <v>21</v>
      </c>
      <c r="G24" s="36" t="s">
        <v>277</v>
      </c>
      <c r="H24" s="32" t="s">
        <v>18</v>
      </c>
      <c r="I24" s="7"/>
      <c r="J24" s="8"/>
      <c r="K24" s="136" t="s">
        <v>91</v>
      </c>
      <c r="L24" s="137" t="s">
        <v>18</v>
      </c>
      <c r="M24" s="7"/>
      <c r="N24" s="8"/>
      <c r="O24" s="384"/>
      <c r="P24" s="386"/>
      <c r="Q24" s="162"/>
      <c r="R24" s="163"/>
      <c r="S24" s="11"/>
      <c r="T24" s="12"/>
      <c r="U24" s="7"/>
      <c r="V24" s="8"/>
      <c r="W24" s="161" t="s">
        <v>228</v>
      </c>
      <c r="X24" s="170" t="s">
        <v>23</v>
      </c>
    </row>
    <row r="25" spans="1:34" s="13" customFormat="1" ht="44.25" customHeight="1" x14ac:dyDescent="0.25">
      <c r="A25" s="379" t="s">
        <v>56</v>
      </c>
      <c r="B25" s="381" t="s">
        <v>278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217</v>
      </c>
      <c r="H25" s="137" t="s">
        <v>31</v>
      </c>
      <c r="I25" s="136" t="s">
        <v>54</v>
      </c>
      <c r="J25" s="137" t="s">
        <v>31</v>
      </c>
      <c r="K25" s="7"/>
      <c r="L25" s="8"/>
      <c r="M25" s="7" t="s">
        <v>51</v>
      </c>
      <c r="N25" s="8"/>
      <c r="O25" s="383" t="s">
        <v>56</v>
      </c>
      <c r="P25" s="385" t="s">
        <v>278</v>
      </c>
      <c r="Q25" s="138"/>
      <c r="R25" s="139"/>
      <c r="S25" s="139"/>
      <c r="T25" s="139"/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380"/>
      <c r="B26" s="382"/>
      <c r="C26" s="7"/>
      <c r="D26" s="8"/>
      <c r="E26" s="7"/>
      <c r="F26" s="8"/>
      <c r="G26" s="19" t="s">
        <v>97</v>
      </c>
      <c r="H26" s="20" t="s">
        <v>155</v>
      </c>
      <c r="I26" s="73" t="s">
        <v>279</v>
      </c>
      <c r="J26" s="74" t="s">
        <v>18</v>
      </c>
      <c r="K26" s="7"/>
      <c r="L26" s="8"/>
      <c r="M26" s="7"/>
      <c r="N26" s="8"/>
      <c r="O26" s="384"/>
      <c r="P26" s="386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280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280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96" t="s">
        <v>3</v>
      </c>
      <c r="B29" s="397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96" t="s">
        <v>3</v>
      </c>
      <c r="P29" s="397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98" t="s">
        <v>15</v>
      </c>
      <c r="B30" s="381" t="s">
        <v>281</v>
      </c>
      <c r="C30" s="11"/>
      <c r="D30" s="12"/>
      <c r="E30" s="11"/>
      <c r="F30" s="12"/>
      <c r="G30" s="11"/>
      <c r="H30" s="12"/>
      <c r="I30" s="69" t="s">
        <v>282</v>
      </c>
      <c r="J30" s="69" t="s">
        <v>21</v>
      </c>
      <c r="K30" s="7"/>
      <c r="L30" s="8"/>
      <c r="M30" s="7"/>
      <c r="N30" s="8"/>
      <c r="O30" s="383" t="s">
        <v>15</v>
      </c>
      <c r="P30" s="385" t="s">
        <v>281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99"/>
      <c r="B31" s="382"/>
      <c r="C31" s="7"/>
      <c r="D31" s="8"/>
      <c r="E31" s="7"/>
      <c r="F31" s="7"/>
      <c r="G31" s="19" t="s">
        <v>73</v>
      </c>
      <c r="H31" s="20" t="s">
        <v>155</v>
      </c>
      <c r="I31" s="19" t="s">
        <v>50</v>
      </c>
      <c r="J31" s="20" t="s">
        <v>18</v>
      </c>
      <c r="K31" s="7"/>
      <c r="L31" s="8"/>
      <c r="M31" s="7"/>
      <c r="N31" s="7"/>
      <c r="O31" s="384"/>
      <c r="P31" s="386"/>
      <c r="Q31" s="7"/>
      <c r="R31" s="12"/>
      <c r="S31" s="73" t="s">
        <v>283</v>
      </c>
      <c r="T31" s="74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98" t="s">
        <v>24</v>
      </c>
      <c r="B32" s="381" t="s">
        <v>284</v>
      </c>
      <c r="C32" s="7"/>
      <c r="D32" s="8"/>
      <c r="E32" s="7"/>
      <c r="F32" s="7"/>
      <c r="G32" s="69" t="s">
        <v>285</v>
      </c>
      <c r="H32" s="69" t="s">
        <v>155</v>
      </c>
      <c r="I32" s="11"/>
      <c r="J32" s="11"/>
      <c r="K32" s="7"/>
      <c r="L32" s="7"/>
      <c r="M32" s="7"/>
      <c r="N32" s="8"/>
      <c r="O32" s="383" t="s">
        <v>24</v>
      </c>
      <c r="P32" s="385" t="s">
        <v>284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99"/>
      <c r="B33" s="382"/>
      <c r="C33" s="7"/>
      <c r="D33" s="8"/>
      <c r="E33" s="19" t="s">
        <v>28</v>
      </c>
      <c r="F33" s="19" t="s">
        <v>155</v>
      </c>
      <c r="G33" s="73" t="s">
        <v>286</v>
      </c>
      <c r="H33" s="74" t="s">
        <v>31</v>
      </c>
      <c r="I33" s="19" t="s">
        <v>287</v>
      </c>
      <c r="J33" s="19" t="s">
        <v>18</v>
      </c>
      <c r="K33" s="19" t="s">
        <v>226</v>
      </c>
      <c r="L33" s="19" t="s">
        <v>21</v>
      </c>
      <c r="M33" s="7"/>
      <c r="N33" s="8"/>
      <c r="O33" s="388"/>
      <c r="P33" s="386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98" t="s">
        <v>34</v>
      </c>
      <c r="B34" s="381" t="s">
        <v>288</v>
      </c>
      <c r="C34" s="136" t="s">
        <v>112</v>
      </c>
      <c r="D34" s="137" t="s">
        <v>31</v>
      </c>
      <c r="E34" s="7"/>
      <c r="F34" s="8"/>
      <c r="G34" s="136" t="s">
        <v>125</v>
      </c>
      <c r="H34" s="137" t="s">
        <v>21</v>
      </c>
      <c r="I34" s="36" t="s">
        <v>289</v>
      </c>
      <c r="J34" s="32" t="s">
        <v>21</v>
      </c>
      <c r="K34" s="410" t="s">
        <v>290</v>
      </c>
      <c r="L34" s="410" t="s">
        <v>23</v>
      </c>
      <c r="M34" s="139"/>
      <c r="N34" s="139"/>
      <c r="O34" s="383" t="s">
        <v>34</v>
      </c>
      <c r="P34" s="385" t="s">
        <v>288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407"/>
      <c r="B35" s="382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411"/>
      <c r="L35" s="411"/>
      <c r="M35" s="75"/>
      <c r="N35" s="7"/>
      <c r="O35" s="388"/>
      <c r="P35" s="409"/>
      <c r="Q35" s="7"/>
      <c r="R35" s="8"/>
      <c r="S35" s="7"/>
      <c r="T35" s="8"/>
      <c r="U35" s="150" t="s">
        <v>182</v>
      </c>
      <c r="V35" s="151" t="s">
        <v>23</v>
      </c>
      <c r="W35" s="150" t="s">
        <v>291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79" t="s">
        <v>45</v>
      </c>
      <c r="B36" s="381" t="s">
        <v>292</v>
      </c>
      <c r="C36" s="36" t="s">
        <v>293</v>
      </c>
      <c r="D36" s="32" t="s">
        <v>21</v>
      </c>
      <c r="E36" s="69" t="s">
        <v>294</v>
      </c>
      <c r="F36" s="69" t="s">
        <v>21</v>
      </c>
      <c r="G36" s="7"/>
      <c r="H36" s="7"/>
      <c r="I36" s="7"/>
      <c r="J36" s="8"/>
      <c r="K36" s="7"/>
      <c r="L36" s="8"/>
      <c r="M36" s="7"/>
      <c r="N36" s="8"/>
      <c r="O36" s="383" t="s">
        <v>45</v>
      </c>
      <c r="P36" s="385" t="s">
        <v>292</v>
      </c>
      <c r="Q36" s="159" t="s">
        <v>59</v>
      </c>
      <c r="R36" s="160" t="s">
        <v>23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87"/>
      <c r="B37" s="382"/>
      <c r="C37" s="19" t="s">
        <v>295</v>
      </c>
      <c r="D37" s="20" t="s">
        <v>31</v>
      </c>
      <c r="E37" s="19" t="s">
        <v>191</v>
      </c>
      <c r="F37" s="19" t="s">
        <v>31</v>
      </c>
      <c r="G37" s="69" t="s">
        <v>258</v>
      </c>
      <c r="H37" s="69" t="s">
        <v>18</v>
      </c>
      <c r="I37" s="69" t="s">
        <v>259</v>
      </c>
      <c r="J37" s="69" t="s">
        <v>18</v>
      </c>
      <c r="K37" s="7"/>
      <c r="L37" s="7"/>
      <c r="M37" s="7"/>
      <c r="N37" s="8"/>
      <c r="O37" s="384"/>
      <c r="P37" s="386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79" t="s">
        <v>56</v>
      </c>
      <c r="B38" s="381" t="s">
        <v>296</v>
      </c>
      <c r="C38" s="11"/>
      <c r="D38" s="11"/>
      <c r="E38" s="69" t="s">
        <v>297</v>
      </c>
      <c r="F38" s="69" t="s">
        <v>18</v>
      </c>
      <c r="G38" s="7"/>
      <c r="H38" s="8"/>
      <c r="I38" s="19" t="s">
        <v>30</v>
      </c>
      <c r="J38" s="19" t="s">
        <v>31</v>
      </c>
      <c r="K38" s="7"/>
      <c r="L38" s="7"/>
      <c r="M38" s="93"/>
      <c r="N38" s="8"/>
      <c r="O38" s="383" t="s">
        <v>56</v>
      </c>
      <c r="P38" s="385" t="s">
        <v>296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  <c r="AH38"/>
    </row>
    <row r="39" spans="1:34" s="13" customFormat="1" ht="41.25" customHeight="1" x14ac:dyDescent="0.25">
      <c r="A39" s="380"/>
      <c r="B39" s="382"/>
      <c r="C39" s="136" t="s">
        <v>190</v>
      </c>
      <c r="D39" s="137" t="s">
        <v>155</v>
      </c>
      <c r="E39" s="36" t="s">
        <v>298</v>
      </c>
      <c r="F39" s="36" t="s">
        <v>299</v>
      </c>
      <c r="G39" s="7"/>
      <c r="H39" s="8"/>
      <c r="I39" s="136" t="s">
        <v>26</v>
      </c>
      <c r="J39" s="137" t="s">
        <v>18</v>
      </c>
      <c r="K39" s="136" t="s">
        <v>261</v>
      </c>
      <c r="L39" s="137" t="s">
        <v>18</v>
      </c>
      <c r="M39" s="152"/>
      <c r="N39" s="147"/>
      <c r="O39" s="384"/>
      <c r="P39" s="386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300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300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96" t="s">
        <v>3</v>
      </c>
      <c r="B42" s="397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96" t="s">
        <v>3</v>
      </c>
      <c r="P42" s="397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379" t="s">
        <v>15</v>
      </c>
      <c r="B43" s="381" t="s">
        <v>301</v>
      </c>
      <c r="C43" s="11"/>
      <c r="D43" s="12"/>
      <c r="E43" s="11"/>
      <c r="F43" s="12"/>
      <c r="G43" s="69" t="s">
        <v>302</v>
      </c>
      <c r="H43" s="69" t="s">
        <v>155</v>
      </c>
      <c r="I43" s="7"/>
      <c r="J43" s="7"/>
      <c r="K43" s="7"/>
      <c r="L43" s="8"/>
      <c r="M43" s="8"/>
      <c r="N43" s="8"/>
      <c r="O43" s="383" t="s">
        <v>15</v>
      </c>
      <c r="P43" s="385" t="s">
        <v>301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80"/>
      <c r="B44" s="382"/>
      <c r="C44" s="7"/>
      <c r="D44" s="8"/>
      <c r="E44" s="69" t="s">
        <v>264</v>
      </c>
      <c r="F44" s="69" t="s">
        <v>155</v>
      </c>
      <c r="G44" s="19" t="s">
        <v>277</v>
      </c>
      <c r="H44" s="19" t="s">
        <v>303</v>
      </c>
      <c r="I44" s="7"/>
      <c r="J44" s="8"/>
      <c r="K44" s="7"/>
      <c r="L44" s="8"/>
      <c r="M44" s="7"/>
      <c r="N44" s="8"/>
      <c r="O44" s="384"/>
      <c r="P44" s="386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25">
      <c r="A45" s="379" t="s">
        <v>24</v>
      </c>
      <c r="B45" s="381" t="s">
        <v>304</v>
      </c>
      <c r="C45" s="69" t="s">
        <v>268</v>
      </c>
      <c r="D45" s="69" t="s">
        <v>155</v>
      </c>
      <c r="E45" s="69" t="s">
        <v>269</v>
      </c>
      <c r="F45" s="69" t="s">
        <v>155</v>
      </c>
      <c r="G45" s="7"/>
      <c r="H45" s="8"/>
      <c r="I45" s="16" t="s">
        <v>241</v>
      </c>
      <c r="J45" s="16" t="s">
        <v>18</v>
      </c>
      <c r="K45" s="136" t="s">
        <v>91</v>
      </c>
      <c r="L45" s="137" t="s">
        <v>18</v>
      </c>
      <c r="M45" s="7"/>
      <c r="N45" s="7"/>
      <c r="O45" s="383" t="s">
        <v>24</v>
      </c>
      <c r="P45" s="385" t="s">
        <v>304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87"/>
      <c r="B46" s="382"/>
      <c r="C46" s="7"/>
      <c r="D46" s="8"/>
      <c r="E46" s="7"/>
      <c r="F46" s="7"/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88"/>
      <c r="P46" s="386"/>
      <c r="Q46" s="150" t="s">
        <v>305</v>
      </c>
      <c r="R46" s="151" t="s">
        <v>21</v>
      </c>
      <c r="S46" s="150" t="s">
        <v>306</v>
      </c>
      <c r="T46" s="151" t="s">
        <v>21</v>
      </c>
      <c r="U46" s="7"/>
      <c r="V46" s="119"/>
      <c r="W46" s="150" t="s">
        <v>307</v>
      </c>
      <c r="X46" s="151" t="s">
        <v>23</v>
      </c>
    </row>
    <row r="47" spans="1:34" s="13" customFormat="1" ht="43.5" customHeight="1" x14ac:dyDescent="0.25">
      <c r="A47" s="379" t="s">
        <v>34</v>
      </c>
      <c r="B47" s="381" t="s">
        <v>308</v>
      </c>
      <c r="C47" s="7"/>
      <c r="D47" s="8"/>
      <c r="F47" s="7"/>
      <c r="G47" s="136" t="s">
        <v>187</v>
      </c>
      <c r="H47" s="136" t="s">
        <v>309</v>
      </c>
      <c r="I47" s="136" t="s">
        <v>157</v>
      </c>
      <c r="J47" s="137" t="s">
        <v>21</v>
      </c>
      <c r="K47" s="136" t="s">
        <v>276</v>
      </c>
      <c r="L47" s="137" t="s">
        <v>21</v>
      </c>
      <c r="M47" s="7"/>
      <c r="N47" s="8"/>
      <c r="O47" s="383" t="s">
        <v>34</v>
      </c>
      <c r="P47" s="385" t="s">
        <v>308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87"/>
      <c r="B48" s="382"/>
      <c r="C48" s="11"/>
      <c r="D48" s="11"/>
      <c r="E48" s="7"/>
      <c r="F48" s="8"/>
      <c r="G48" s="69" t="s">
        <v>274</v>
      </c>
      <c r="H48" s="69" t="s">
        <v>18</v>
      </c>
      <c r="I48" s="19" t="s">
        <v>171</v>
      </c>
      <c r="J48" s="20" t="s">
        <v>31</v>
      </c>
      <c r="K48" s="73" t="s">
        <v>310</v>
      </c>
      <c r="L48" s="74" t="s">
        <v>23</v>
      </c>
      <c r="M48" s="7"/>
      <c r="N48" s="8"/>
      <c r="O48" s="388"/>
      <c r="P48" s="409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79" t="s">
        <v>45</v>
      </c>
      <c r="B49" s="381" t="s">
        <v>311</v>
      </c>
      <c r="C49" s="7"/>
      <c r="D49" s="8"/>
      <c r="E49" s="7"/>
      <c r="F49" s="8"/>
      <c r="G49" s="136" t="s">
        <v>63</v>
      </c>
      <c r="H49" s="137" t="s">
        <v>31</v>
      </c>
      <c r="I49" s="136" t="s">
        <v>217</v>
      </c>
      <c r="J49" s="137" t="s">
        <v>31</v>
      </c>
      <c r="K49" s="7"/>
      <c r="L49" s="8"/>
      <c r="M49" s="7"/>
      <c r="O49" s="383" t="s">
        <v>45</v>
      </c>
      <c r="P49" s="385" t="s">
        <v>311</v>
      </c>
      <c r="Q49" s="159" t="s">
        <v>59</v>
      </c>
      <c r="R49" s="160" t="s">
        <v>23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80"/>
      <c r="B50" s="382"/>
      <c r="C50" s="16" t="s">
        <v>114</v>
      </c>
      <c r="D50" s="16" t="s">
        <v>18</v>
      </c>
      <c r="E50" s="19" t="s">
        <v>29</v>
      </c>
      <c r="F50" s="20" t="s">
        <v>21</v>
      </c>
      <c r="G50" s="7"/>
      <c r="H50" s="7"/>
      <c r="I50" s="19" t="s">
        <v>312</v>
      </c>
      <c r="J50" s="19" t="s">
        <v>18</v>
      </c>
      <c r="K50" s="7"/>
      <c r="L50" s="8"/>
      <c r="M50" s="89"/>
      <c r="N50" s="8"/>
      <c r="O50" s="384"/>
      <c r="P50" s="386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9" t="s">
        <v>56</v>
      </c>
      <c r="B51" s="381" t="s">
        <v>313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7"/>
      <c r="H51" s="8"/>
      <c r="I51" s="136" t="s">
        <v>86</v>
      </c>
      <c r="J51" s="137" t="s">
        <v>31</v>
      </c>
      <c r="L51" s="8"/>
      <c r="M51" s="7"/>
      <c r="N51" s="8"/>
      <c r="O51" s="383" t="s">
        <v>56</v>
      </c>
      <c r="P51" s="385" t="s">
        <v>313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80"/>
      <c r="B52" s="382"/>
      <c r="C52" s="11"/>
      <c r="D52" s="11"/>
      <c r="E52" s="69" t="s">
        <v>314</v>
      </c>
      <c r="F52" s="69" t="s">
        <v>155</v>
      </c>
      <c r="G52" s="19" t="s">
        <v>97</v>
      </c>
      <c r="H52" s="20" t="s">
        <v>155</v>
      </c>
      <c r="I52" s="7"/>
      <c r="J52" s="7"/>
      <c r="K52" s="7"/>
      <c r="L52" s="8"/>
      <c r="M52" s="7"/>
      <c r="N52" s="8"/>
      <c r="O52" s="384"/>
      <c r="P52" s="386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315</v>
      </c>
      <c r="C53" s="73" t="s">
        <v>103</v>
      </c>
      <c r="D53" s="74" t="s">
        <v>31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315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405" t="s">
        <v>142</v>
      </c>
      <c r="P55" s="405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400">
        <f>SUM(M56:N56)</f>
        <v>14</v>
      </c>
      <c r="P56" s="400"/>
      <c r="Q56" s="72" t="s">
        <v>135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401">
        <f>SUM(M57:N57)</f>
        <v>10</v>
      </c>
      <c r="P57" s="401"/>
      <c r="Q57" s="47" t="s">
        <v>136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402">
        <f>SUM(M58:N58)</f>
        <v>14</v>
      </c>
      <c r="P58" s="402"/>
      <c r="Q58" s="48" t="s">
        <v>137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403">
        <f>SUM(M59:N59)</f>
        <v>12</v>
      </c>
      <c r="P59" s="403"/>
      <c r="Q59" s="49" t="s">
        <v>138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404">
        <f>SUM(M60:N60)</f>
        <v>8</v>
      </c>
      <c r="P60" s="404"/>
      <c r="Q60" s="41" t="s">
        <v>139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405" t="s">
        <v>142</v>
      </c>
      <c r="P61" s="405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400">
        <f>SUM(M62:N62)</f>
        <v>12</v>
      </c>
      <c r="P62" s="400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401">
        <f>SUM(M63:N63)</f>
        <v>12</v>
      </c>
      <c r="P63" s="401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402">
        <f>SUM(M64:N64)</f>
        <v>14</v>
      </c>
      <c r="P64" s="402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403">
        <f>SUM(M65:N65)</f>
        <v>12</v>
      </c>
      <c r="P65" s="403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404">
        <f>SUM(M66:N66)</f>
        <v>16</v>
      </c>
      <c r="P66" s="404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405" t="s">
        <v>142</v>
      </c>
      <c r="P67" s="405"/>
      <c r="T67" s="94"/>
    </row>
    <row r="68" spans="1:20" ht="29.25" customHeight="1" x14ac:dyDescent="0.25">
      <c r="G68" s="406"/>
      <c r="I68" s="24" t="s">
        <v>135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400">
        <f>SUM(M68:N68)</f>
        <v>12</v>
      </c>
      <c r="P68" s="400"/>
      <c r="T68" s="94"/>
    </row>
    <row r="69" spans="1:20" ht="29.25" customHeight="1" x14ac:dyDescent="0.25">
      <c r="G69" s="406"/>
      <c r="I69" s="27" t="s">
        <v>136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401">
        <f>SUM(M69:N69)</f>
        <v>10</v>
      </c>
      <c r="P69" s="401"/>
      <c r="T69" s="94"/>
    </row>
    <row r="70" spans="1:20" ht="29.25" customHeight="1" x14ac:dyDescent="0.25">
      <c r="G70" s="406"/>
      <c r="I70" s="37" t="s">
        <v>137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402">
        <f>SUM(M70:N70)</f>
        <v>12</v>
      </c>
      <c r="P70" s="402"/>
      <c r="T70" s="94"/>
    </row>
    <row r="71" spans="1:20" ht="29.25" customHeight="1" x14ac:dyDescent="0.25">
      <c r="G71" s="406"/>
      <c r="I71" s="30" t="s">
        <v>138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403">
        <f>SUM(M71:N71)</f>
        <v>14</v>
      </c>
      <c r="P71" s="403"/>
      <c r="T71" s="94"/>
    </row>
    <row r="72" spans="1:20" ht="29.25" customHeight="1" x14ac:dyDescent="0.25">
      <c r="G72" s="406"/>
      <c r="I72" s="39" t="s">
        <v>139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404">
        <f>SUM(M72:N72)</f>
        <v>14</v>
      </c>
      <c r="P72" s="404"/>
      <c r="T72" s="94"/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405" t="s">
        <v>142</v>
      </c>
      <c r="P73" s="405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400">
        <f>SUM(M74:N74)</f>
        <v>12</v>
      </c>
      <c r="P74" s="400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401">
        <f>SUM(M75:N75)</f>
        <v>12</v>
      </c>
      <c r="P75" s="401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402">
        <f>SUM(M76:N76)</f>
        <v>12</v>
      </c>
      <c r="P76" s="402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403">
        <f>SUM(M77:N77)</f>
        <v>10</v>
      </c>
      <c r="P77" s="403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404">
        <f>SUM(M78:N78)</f>
        <v>14</v>
      </c>
      <c r="P78" s="404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84"/>
  <sheetViews>
    <sheetView topLeftCell="A31" zoomScale="81" zoomScaleNormal="81" workbookViewId="0">
      <selection activeCell="M27" sqref="M27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9" t="s">
        <v>316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1"/>
    </row>
    <row r="2" spans="1:25" s="1" customFormat="1" ht="64.5" customHeight="1" x14ac:dyDescent="0.25">
      <c r="A2" s="392" t="s">
        <v>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3"/>
      <c r="O2" s="394" t="s">
        <v>2</v>
      </c>
      <c r="P2" s="395"/>
      <c r="Q2" s="395"/>
      <c r="R2" s="395"/>
      <c r="S2" s="395"/>
      <c r="T2" s="395"/>
      <c r="U2" s="395"/>
      <c r="V2" s="395"/>
      <c r="W2" s="395"/>
      <c r="X2" s="395"/>
    </row>
    <row r="3" spans="1:25" ht="19.5" x14ac:dyDescent="0.25">
      <c r="A3" s="396" t="s">
        <v>3</v>
      </c>
      <c r="B3" s="39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96" t="s">
        <v>3</v>
      </c>
      <c r="P3" s="39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379" t="s">
        <v>15</v>
      </c>
      <c r="B4" s="381" t="s">
        <v>317</v>
      </c>
      <c r="C4" s="11"/>
      <c r="D4" s="12"/>
      <c r="E4" s="11"/>
      <c r="F4" s="12"/>
      <c r="G4" s="69" t="s">
        <v>318</v>
      </c>
      <c r="H4" s="69" t="s">
        <v>21</v>
      </c>
      <c r="I4" s="69" t="s">
        <v>319</v>
      </c>
      <c r="J4" s="69" t="s">
        <v>21</v>
      </c>
      <c r="K4" s="7"/>
      <c r="L4" s="7"/>
      <c r="M4" s="7"/>
      <c r="N4" s="8"/>
      <c r="O4" s="383" t="s">
        <v>15</v>
      </c>
      <c r="P4" s="385" t="s">
        <v>317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80"/>
      <c r="B5" s="382"/>
      <c r="C5" s="7"/>
      <c r="D5" s="7"/>
      <c r="E5" s="69" t="s">
        <v>264</v>
      </c>
      <c r="F5" s="69" t="s">
        <v>155</v>
      </c>
      <c r="G5" s="19" t="s">
        <v>50</v>
      </c>
      <c r="H5" s="19" t="s">
        <v>18</v>
      </c>
      <c r="I5" s="19" t="s">
        <v>43</v>
      </c>
      <c r="J5" s="19" t="s">
        <v>31</v>
      </c>
      <c r="K5" s="7"/>
      <c r="L5" s="8"/>
      <c r="M5" s="7"/>
      <c r="N5" s="7"/>
      <c r="O5" s="384"/>
      <c r="P5" s="386"/>
      <c r="Q5" s="7"/>
      <c r="R5" s="8"/>
      <c r="S5" s="150" t="s">
        <v>320</v>
      </c>
      <c r="T5" s="151" t="s">
        <v>21</v>
      </c>
      <c r="U5" s="7"/>
      <c r="V5" s="8"/>
      <c r="W5" s="162"/>
      <c r="X5" s="163"/>
    </row>
    <row r="6" spans="1:25" s="13" customFormat="1" ht="36.75" customHeight="1" x14ac:dyDescent="0.25">
      <c r="A6" s="379" t="s">
        <v>24</v>
      </c>
      <c r="B6" s="381" t="s">
        <v>321</v>
      </c>
      <c r="C6" s="7"/>
      <c r="D6" s="8"/>
      <c r="E6" s="7"/>
      <c r="F6" s="8"/>
      <c r="G6" s="136" t="s">
        <v>289</v>
      </c>
      <c r="H6" s="137" t="s">
        <v>21</v>
      </c>
      <c r="I6" s="16" t="s">
        <v>125</v>
      </c>
      <c r="J6" s="17" t="s">
        <v>21</v>
      </c>
      <c r="K6" s="7"/>
      <c r="L6" s="8"/>
      <c r="M6" s="7"/>
      <c r="N6" s="8"/>
      <c r="O6" s="383" t="s">
        <v>24</v>
      </c>
      <c r="P6" s="385" t="s">
        <v>321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80"/>
      <c r="B7" s="382"/>
      <c r="C7" s="136" t="s">
        <v>112</v>
      </c>
      <c r="D7" s="137" t="s">
        <v>31</v>
      </c>
      <c r="E7" s="19" t="s">
        <v>322</v>
      </c>
      <c r="F7" s="20" t="s">
        <v>155</v>
      </c>
      <c r="G7" s="7"/>
      <c r="H7" s="8"/>
      <c r="I7" s="19" t="s">
        <v>287</v>
      </c>
      <c r="J7" s="20" t="s">
        <v>18</v>
      </c>
      <c r="K7" s="7"/>
      <c r="L7" s="8"/>
      <c r="M7" s="75"/>
      <c r="N7" s="8"/>
      <c r="O7" s="384"/>
      <c r="P7" s="386"/>
      <c r="Q7" s="7"/>
      <c r="R7" s="8"/>
      <c r="S7" s="7"/>
      <c r="T7" s="8"/>
      <c r="U7" s="7"/>
      <c r="V7" s="8"/>
      <c r="W7" s="150" t="s">
        <v>323</v>
      </c>
      <c r="X7" s="151" t="s">
        <v>23</v>
      </c>
    </row>
    <row r="8" spans="1:25" s="13" customFormat="1" ht="42" customHeight="1" x14ac:dyDescent="0.25">
      <c r="A8" s="379" t="s">
        <v>34</v>
      </c>
      <c r="B8" s="381" t="s">
        <v>324</v>
      </c>
      <c r="C8" s="136" t="s">
        <v>298</v>
      </c>
      <c r="D8" s="137" t="s">
        <v>155</v>
      </c>
      <c r="E8" s="136" t="s">
        <v>190</v>
      </c>
      <c r="F8" s="137" t="s">
        <v>155</v>
      </c>
      <c r="G8" s="136" t="s">
        <v>325</v>
      </c>
      <c r="H8" s="137" t="s">
        <v>18</v>
      </c>
      <c r="I8" s="136" t="s">
        <v>26</v>
      </c>
      <c r="J8" s="137" t="s">
        <v>18</v>
      </c>
      <c r="K8" s="136" t="s">
        <v>261</v>
      </c>
      <c r="L8" s="137" t="s">
        <v>18</v>
      </c>
      <c r="M8" s="75"/>
      <c r="N8" s="8"/>
      <c r="O8" s="383" t="s">
        <v>34</v>
      </c>
      <c r="P8" s="385" t="s">
        <v>324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87"/>
      <c r="B9" s="382"/>
      <c r="C9" s="7"/>
      <c r="D9" s="8"/>
      <c r="E9" s="73" t="s">
        <v>326</v>
      </c>
      <c r="F9" s="73" t="s">
        <v>327</v>
      </c>
      <c r="G9" s="19" t="s">
        <v>73</v>
      </c>
      <c r="H9" s="20" t="s">
        <v>155</v>
      </c>
      <c r="I9" s="19" t="s">
        <v>171</v>
      </c>
      <c r="J9" s="20" t="s">
        <v>31</v>
      </c>
      <c r="K9" s="150" t="s">
        <v>328</v>
      </c>
      <c r="L9" s="151" t="s">
        <v>23</v>
      </c>
      <c r="N9" s="8"/>
      <c r="O9" s="388"/>
      <c r="P9" s="409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25">
      <c r="A10" s="379" t="s">
        <v>45</v>
      </c>
      <c r="B10" s="381" t="s">
        <v>329</v>
      </c>
      <c r="C10" s="136" t="s">
        <v>293</v>
      </c>
      <c r="D10" s="137" t="s">
        <v>21</v>
      </c>
      <c r="E10" s="69" t="s">
        <v>330</v>
      </c>
      <c r="F10" s="69" t="s">
        <v>21</v>
      </c>
      <c r="G10" s="7"/>
      <c r="H10" s="8"/>
      <c r="I10" s="36" t="s">
        <v>331</v>
      </c>
      <c r="J10" s="32" t="s">
        <v>31</v>
      </c>
      <c r="K10" s="7"/>
      <c r="L10" s="7"/>
      <c r="M10" s="7"/>
      <c r="N10" s="8"/>
      <c r="O10" s="383" t="s">
        <v>45</v>
      </c>
      <c r="P10" s="385" t="s">
        <v>329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80"/>
      <c r="B11" s="382"/>
      <c r="C11" s="19" t="s">
        <v>295</v>
      </c>
      <c r="D11" s="19" t="s">
        <v>327</v>
      </c>
      <c r="E11" s="7"/>
      <c r="F11" s="8"/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5"/>
      <c r="N11" s="8"/>
      <c r="O11" s="384"/>
      <c r="P11" s="386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25">
      <c r="A12" s="379" t="s">
        <v>56</v>
      </c>
      <c r="B12" s="381" t="s">
        <v>332</v>
      </c>
      <c r="C12" s="69" t="s">
        <v>333</v>
      </c>
      <c r="D12" s="69" t="s">
        <v>18</v>
      </c>
      <c r="E12" s="69" t="s">
        <v>334</v>
      </c>
      <c r="F12" s="69" t="s">
        <v>335</v>
      </c>
      <c r="G12" s="7"/>
      <c r="H12" s="8"/>
      <c r="I12" s="7"/>
      <c r="J12" s="8"/>
      <c r="K12" s="7"/>
      <c r="L12" s="8"/>
      <c r="M12" s="75"/>
      <c r="N12" s="8"/>
      <c r="O12" s="383" t="s">
        <v>56</v>
      </c>
      <c r="P12" s="385" t="s">
        <v>332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80"/>
      <c r="B13" s="382"/>
      <c r="C13" s="73" t="s">
        <v>336</v>
      </c>
      <c r="D13" s="73" t="s">
        <v>31</v>
      </c>
      <c r="E13" s="76"/>
      <c r="F13" s="8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84"/>
      <c r="P13" s="386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337</v>
      </c>
      <c r="C14" s="76" t="s">
        <v>338</v>
      </c>
      <c r="D14" s="139"/>
      <c r="E14" s="76" t="s">
        <v>338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337</v>
      </c>
      <c r="Q14" s="162" t="s">
        <v>338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96" t="s">
        <v>3</v>
      </c>
      <c r="B16" s="397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96" t="s">
        <v>3</v>
      </c>
      <c r="P16" s="397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379" t="s">
        <v>15</v>
      </c>
      <c r="B17" s="381" t="s">
        <v>339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383" t="s">
        <v>15</v>
      </c>
      <c r="P17" s="385" t="s">
        <v>339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80"/>
      <c r="B18" s="382"/>
      <c r="C18" s="76" t="s">
        <v>338</v>
      </c>
      <c r="D18" s="175"/>
      <c r="E18" s="76" t="s">
        <v>338</v>
      </c>
      <c r="F18" s="11"/>
      <c r="G18" s="76" t="s">
        <v>338</v>
      </c>
      <c r="H18" s="139"/>
      <c r="I18" s="76" t="s">
        <v>338</v>
      </c>
      <c r="J18" s="139"/>
      <c r="K18" s="76" t="s">
        <v>338</v>
      </c>
      <c r="L18" s="8"/>
      <c r="M18" s="7"/>
      <c r="N18" s="8"/>
      <c r="O18" s="384"/>
      <c r="P18" s="386"/>
      <c r="Q18" s="76" t="s">
        <v>338</v>
      </c>
      <c r="R18" s="139"/>
      <c r="S18" s="76" t="s">
        <v>338</v>
      </c>
      <c r="T18" s="12"/>
      <c r="U18" s="7" t="s">
        <v>338</v>
      </c>
      <c r="V18" s="8"/>
      <c r="W18" s="7" t="s">
        <v>338</v>
      </c>
      <c r="X18" s="8"/>
    </row>
    <row r="19" spans="1:34" s="13" customFormat="1" ht="47.25" customHeight="1" x14ac:dyDescent="0.25">
      <c r="A19" s="379" t="s">
        <v>24</v>
      </c>
      <c r="B19" s="381" t="s">
        <v>340</v>
      </c>
      <c r="C19" s="69" t="s">
        <v>268</v>
      </c>
      <c r="D19" s="69" t="s">
        <v>341</v>
      </c>
      <c r="E19" s="69" t="s">
        <v>269</v>
      </c>
      <c r="F19" s="69" t="s">
        <v>155</v>
      </c>
      <c r="G19" s="69" t="s">
        <v>342</v>
      </c>
      <c r="H19" s="69" t="s">
        <v>155</v>
      </c>
      <c r="I19" s="69" t="s">
        <v>343</v>
      </c>
      <c r="J19" s="69" t="s">
        <v>21</v>
      </c>
      <c r="K19" s="7"/>
      <c r="L19" s="8"/>
      <c r="M19" s="7"/>
      <c r="N19" s="8"/>
      <c r="O19" s="383" t="s">
        <v>24</v>
      </c>
      <c r="P19" s="385" t="s">
        <v>340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80"/>
      <c r="B20" s="382"/>
      <c r="C20" s="7"/>
      <c r="D20" s="8"/>
      <c r="E20" s="7"/>
      <c r="F20" s="7"/>
      <c r="G20" s="73" t="s">
        <v>344</v>
      </c>
      <c r="H20" s="73" t="s">
        <v>309</v>
      </c>
      <c r="I20" s="7"/>
      <c r="J20" s="8"/>
      <c r="K20" s="7"/>
      <c r="L20" s="8"/>
      <c r="M20" s="7"/>
      <c r="N20" s="7"/>
      <c r="O20" s="384"/>
      <c r="P20" s="386"/>
      <c r="Q20" s="150" t="s">
        <v>305</v>
      </c>
      <c r="R20" s="151" t="s">
        <v>23</v>
      </c>
      <c r="S20" s="150" t="s">
        <v>306</v>
      </c>
      <c r="T20" s="151" t="s">
        <v>23</v>
      </c>
      <c r="U20" s="7"/>
      <c r="V20" s="8"/>
      <c r="W20" s="7"/>
      <c r="X20" s="8"/>
    </row>
    <row r="21" spans="1:34" s="13" customFormat="1" ht="40.5" customHeight="1" x14ac:dyDescent="0.25">
      <c r="A21" s="379" t="s">
        <v>34</v>
      </c>
      <c r="B21" s="381" t="s">
        <v>345</v>
      </c>
      <c r="C21" s="7"/>
      <c r="D21" s="8"/>
      <c r="E21" s="7"/>
      <c r="F21" s="7"/>
      <c r="G21" s="136" t="s">
        <v>63</v>
      </c>
      <c r="H21" s="137" t="s">
        <v>31</v>
      </c>
      <c r="I21" s="136" t="s">
        <v>217</v>
      </c>
      <c r="J21" s="137" t="s">
        <v>31</v>
      </c>
      <c r="K21" s="150" t="s">
        <v>346</v>
      </c>
      <c r="L21" s="151" t="s">
        <v>23</v>
      </c>
      <c r="M21" s="7"/>
      <c r="N21" s="8"/>
      <c r="O21" s="383" t="s">
        <v>34</v>
      </c>
      <c r="P21" s="385" t="s">
        <v>345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25">
      <c r="A22" s="380"/>
      <c r="B22" s="382"/>
      <c r="C22" s="19" t="s">
        <v>29</v>
      </c>
      <c r="D22" s="19" t="s">
        <v>21</v>
      </c>
      <c r="E22" s="19" t="s">
        <v>151</v>
      </c>
      <c r="F22" s="19" t="s">
        <v>335</v>
      </c>
      <c r="G22" s="19" t="s">
        <v>97</v>
      </c>
      <c r="H22" s="20" t="s">
        <v>155</v>
      </c>
      <c r="I22" s="69" t="s">
        <v>274</v>
      </c>
      <c r="J22" s="69" t="s">
        <v>18</v>
      </c>
      <c r="K22" s="7"/>
      <c r="L22" s="8"/>
      <c r="M22" s="7"/>
      <c r="N22" s="8"/>
      <c r="O22" s="384"/>
      <c r="P22" s="409"/>
      <c r="Q22" s="7"/>
      <c r="R22" s="8"/>
      <c r="S22" s="7"/>
      <c r="T22" s="8"/>
      <c r="U22" s="129"/>
      <c r="V22" s="12"/>
      <c r="W22" s="150" t="s">
        <v>236</v>
      </c>
      <c r="X22" s="151" t="s">
        <v>23</v>
      </c>
    </row>
    <row r="23" spans="1:34" s="13" customFormat="1" ht="45" customHeight="1" x14ac:dyDescent="0.25">
      <c r="A23" s="379" t="s">
        <v>45</v>
      </c>
      <c r="B23" s="381" t="s">
        <v>347</v>
      </c>
      <c r="C23" s="7"/>
      <c r="D23" s="8"/>
      <c r="E23" s="7"/>
      <c r="F23" s="8"/>
      <c r="G23" s="7"/>
      <c r="H23" s="8"/>
      <c r="I23" s="136" t="s">
        <v>157</v>
      </c>
      <c r="J23" s="137" t="s">
        <v>21</v>
      </c>
      <c r="K23" s="136" t="s">
        <v>276</v>
      </c>
      <c r="L23" s="137" t="s">
        <v>21</v>
      </c>
      <c r="M23" s="89"/>
      <c r="N23" s="8"/>
      <c r="O23" s="383" t="s">
        <v>45</v>
      </c>
      <c r="P23" s="385" t="s">
        <v>347</v>
      </c>
      <c r="Q23" s="159" t="s">
        <v>59</v>
      </c>
      <c r="R23" s="160" t="s">
        <v>23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25">
      <c r="A24" s="380"/>
      <c r="B24" s="382"/>
      <c r="C24" s="19" t="s">
        <v>277</v>
      </c>
      <c r="D24" s="20" t="s">
        <v>18</v>
      </c>
      <c r="E24" s="19" t="s">
        <v>348</v>
      </c>
      <c r="F24" s="20" t="s">
        <v>18</v>
      </c>
      <c r="G24" s="7"/>
      <c r="H24" s="8"/>
      <c r="I24" s="19" t="s">
        <v>80</v>
      </c>
      <c r="J24" s="19" t="s">
        <v>327</v>
      </c>
      <c r="K24" s="73" t="s">
        <v>349</v>
      </c>
      <c r="L24" s="74" t="s">
        <v>31</v>
      </c>
      <c r="M24" s="7"/>
      <c r="N24" s="8"/>
      <c r="O24" s="384"/>
      <c r="P24" s="386"/>
      <c r="Q24" s="162"/>
      <c r="R24" s="163"/>
      <c r="S24" s="7"/>
      <c r="T24" s="8"/>
      <c r="U24" s="7"/>
      <c r="V24" s="8"/>
      <c r="W24" s="164"/>
      <c r="X24" s="167"/>
    </row>
    <row r="25" spans="1:34" s="13" customFormat="1" ht="44.25" customHeight="1" x14ac:dyDescent="0.25">
      <c r="A25" s="379" t="s">
        <v>56</v>
      </c>
      <c r="B25" s="381" t="s">
        <v>350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7"/>
      <c r="H25" s="8"/>
      <c r="I25" s="136" t="s">
        <v>86</v>
      </c>
      <c r="J25" s="137" t="s">
        <v>31</v>
      </c>
      <c r="K25" s="7"/>
      <c r="L25" s="8"/>
      <c r="M25" s="7" t="s">
        <v>51</v>
      </c>
      <c r="N25" s="8"/>
      <c r="O25" s="383" t="s">
        <v>56</v>
      </c>
      <c r="P25" s="385" t="s">
        <v>350</v>
      </c>
      <c r="Q25" s="73" t="s">
        <v>351</v>
      </c>
      <c r="R25" s="74" t="s">
        <v>23</v>
      </c>
      <c r="S25" s="150" t="s">
        <v>352</v>
      </c>
      <c r="T25" s="151" t="s">
        <v>23</v>
      </c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380"/>
      <c r="B26" s="382"/>
      <c r="C26" s="69" t="s">
        <v>353</v>
      </c>
      <c r="D26" s="69" t="s">
        <v>155</v>
      </c>
      <c r="E26" s="69" t="s">
        <v>354</v>
      </c>
      <c r="F26" s="69" t="s">
        <v>341</v>
      </c>
      <c r="G26" s="19" t="s">
        <v>270</v>
      </c>
      <c r="H26" s="20" t="s">
        <v>18</v>
      </c>
      <c r="I26" s="19" t="s">
        <v>312</v>
      </c>
      <c r="J26" s="20" t="s">
        <v>18</v>
      </c>
      <c r="K26" s="7"/>
      <c r="L26" s="8"/>
      <c r="M26" s="7"/>
      <c r="N26" s="8"/>
      <c r="O26" s="384"/>
      <c r="P26" s="386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355</v>
      </c>
      <c r="C27" s="73" t="s">
        <v>103</v>
      </c>
      <c r="D27" s="74" t="s">
        <v>31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355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96" t="s">
        <v>3</v>
      </c>
      <c r="B29" s="397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96" t="s">
        <v>3</v>
      </c>
      <c r="P29" s="397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98" t="s">
        <v>15</v>
      </c>
      <c r="B30" s="381" t="s">
        <v>356</v>
      </c>
      <c r="C30" s="11"/>
      <c r="D30" s="12"/>
      <c r="E30" s="11"/>
      <c r="F30" s="12"/>
      <c r="G30" s="69" t="s">
        <v>318</v>
      </c>
      <c r="H30" s="69" t="s">
        <v>21</v>
      </c>
      <c r="I30" s="69" t="s">
        <v>319</v>
      </c>
      <c r="J30" s="69" t="s">
        <v>21</v>
      </c>
      <c r="K30" s="7"/>
      <c r="L30" s="8"/>
      <c r="M30" s="7"/>
      <c r="N30" s="8"/>
      <c r="O30" s="383" t="s">
        <v>15</v>
      </c>
      <c r="P30" s="385" t="s">
        <v>356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99"/>
      <c r="B31" s="382"/>
      <c r="C31" s="7"/>
      <c r="D31" s="8"/>
      <c r="E31" s="7"/>
      <c r="F31" s="7"/>
      <c r="G31" s="19" t="s">
        <v>73</v>
      </c>
      <c r="H31" s="20" t="s">
        <v>18</v>
      </c>
      <c r="I31" s="7"/>
      <c r="J31" s="8"/>
      <c r="K31" s="7"/>
      <c r="L31" s="8"/>
      <c r="M31" s="7"/>
      <c r="N31" s="7"/>
      <c r="O31" s="384"/>
      <c r="P31" s="386"/>
      <c r="Q31" s="7"/>
      <c r="R31" s="12"/>
      <c r="S31" s="150" t="s">
        <v>320</v>
      </c>
      <c r="T31" s="151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98" t="s">
        <v>24</v>
      </c>
      <c r="B32" s="381" t="s">
        <v>357</v>
      </c>
      <c r="C32" s="36" t="s">
        <v>358</v>
      </c>
      <c r="D32" s="36" t="s">
        <v>327</v>
      </c>
      <c r="E32" s="136" t="s">
        <v>112</v>
      </c>
      <c r="F32" s="137" t="s">
        <v>31</v>
      </c>
      <c r="G32" s="69" t="s">
        <v>342</v>
      </c>
      <c r="H32" s="69" t="s">
        <v>155</v>
      </c>
      <c r="I32" s="69" t="s">
        <v>343</v>
      </c>
      <c r="J32" s="69" t="s">
        <v>309</v>
      </c>
      <c r="K32" s="7"/>
      <c r="L32" s="7"/>
      <c r="M32" s="7"/>
      <c r="N32" s="8"/>
      <c r="O32" s="383" t="s">
        <v>24</v>
      </c>
      <c r="P32" s="385" t="s">
        <v>357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99"/>
      <c r="B33" s="382"/>
      <c r="C33" s="7"/>
      <c r="D33" s="7"/>
      <c r="E33" s="19" t="s">
        <v>322</v>
      </c>
      <c r="F33" s="19" t="s">
        <v>155</v>
      </c>
      <c r="G33" s="7"/>
      <c r="H33" s="8"/>
      <c r="I33" s="19" t="s">
        <v>287</v>
      </c>
      <c r="J33" s="19" t="s">
        <v>18</v>
      </c>
      <c r="K33" s="7"/>
      <c r="L33" s="7"/>
      <c r="M33" s="7"/>
      <c r="N33" s="8"/>
      <c r="O33" s="388"/>
      <c r="P33" s="386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98" t="s">
        <v>34</v>
      </c>
      <c r="B34" s="381" t="s">
        <v>359</v>
      </c>
      <c r="C34" s="16" t="s">
        <v>360</v>
      </c>
      <c r="D34" s="17" t="s">
        <v>155</v>
      </c>
      <c r="E34" s="136" t="s">
        <v>298</v>
      </c>
      <c r="F34" s="136" t="s">
        <v>341</v>
      </c>
      <c r="G34" s="136" t="s">
        <v>289</v>
      </c>
      <c r="H34" s="137" t="s">
        <v>21</v>
      </c>
      <c r="I34" s="136" t="s">
        <v>125</v>
      </c>
      <c r="J34" s="136" t="s">
        <v>309</v>
      </c>
      <c r="K34" s="150" t="s">
        <v>328</v>
      </c>
      <c r="L34" s="151" t="s">
        <v>23</v>
      </c>
      <c r="M34" s="7"/>
      <c r="N34" s="7"/>
      <c r="O34" s="383" t="s">
        <v>34</v>
      </c>
      <c r="P34" s="385" t="s">
        <v>359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407"/>
      <c r="B35" s="382"/>
      <c r="C35" s="7"/>
      <c r="D35" s="8"/>
      <c r="E35" s="7"/>
      <c r="F35" s="8"/>
      <c r="G35" s="7"/>
      <c r="H35" s="8"/>
      <c r="I35" s="19" t="s">
        <v>43</v>
      </c>
      <c r="J35" s="19" t="s">
        <v>31</v>
      </c>
      <c r="K35" s="7"/>
      <c r="L35" s="8"/>
      <c r="M35" s="7"/>
      <c r="N35" s="7"/>
      <c r="O35" s="388"/>
      <c r="P35" s="409"/>
      <c r="Q35" s="7"/>
      <c r="R35" s="8"/>
      <c r="S35" s="7"/>
      <c r="T35" s="8"/>
      <c r="U35" s="7"/>
      <c r="V35" s="8"/>
      <c r="W35" s="150" t="s">
        <v>323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79" t="s">
        <v>45</v>
      </c>
      <c r="B36" s="381" t="s">
        <v>361</v>
      </c>
      <c r="C36" s="136" t="s">
        <v>293</v>
      </c>
      <c r="D36" s="137" t="s">
        <v>21</v>
      </c>
      <c r="E36" s="69" t="s">
        <v>330</v>
      </c>
      <c r="F36" s="69" t="s">
        <v>21</v>
      </c>
      <c r="G36" s="7"/>
      <c r="H36" s="7"/>
      <c r="I36" s="136" t="s">
        <v>362</v>
      </c>
      <c r="J36" s="137" t="s">
        <v>18</v>
      </c>
      <c r="K36" s="136" t="s">
        <v>261</v>
      </c>
      <c r="L36" s="137" t="s">
        <v>18</v>
      </c>
      <c r="M36" s="7"/>
      <c r="N36" s="8"/>
      <c r="O36" s="383" t="s">
        <v>45</v>
      </c>
      <c r="P36" s="385" t="s">
        <v>361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87"/>
      <c r="B37" s="382"/>
      <c r="C37" s="19" t="s">
        <v>295</v>
      </c>
      <c r="D37" s="20" t="s">
        <v>31</v>
      </c>
      <c r="E37" s="7"/>
      <c r="F37" s="7"/>
      <c r="G37" s="11"/>
      <c r="H37" s="11"/>
      <c r="I37" s="16" t="s">
        <v>363</v>
      </c>
      <c r="J37" s="16" t="s">
        <v>31</v>
      </c>
      <c r="K37" s="75"/>
      <c r="L37" s="7"/>
      <c r="M37" s="7"/>
      <c r="N37" s="8"/>
      <c r="O37" s="384"/>
      <c r="P37" s="386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79" t="s">
        <v>56</v>
      </c>
      <c r="B38" s="381" t="s">
        <v>364</v>
      </c>
      <c r="C38" s="69" t="s">
        <v>333</v>
      </c>
      <c r="D38" s="69" t="s">
        <v>18</v>
      </c>
      <c r="E38" s="69" t="s">
        <v>334</v>
      </c>
      <c r="F38" s="69" t="s">
        <v>18</v>
      </c>
      <c r="G38" s="7"/>
      <c r="H38" s="8"/>
      <c r="I38" s="136" t="s">
        <v>331</v>
      </c>
      <c r="J38" s="136" t="s">
        <v>327</v>
      </c>
      <c r="K38" s="7"/>
      <c r="L38" s="7"/>
      <c r="M38" s="93"/>
      <c r="N38" s="8"/>
      <c r="O38" s="383" t="s">
        <v>56</v>
      </c>
      <c r="P38" s="385" t="s">
        <v>364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25">
      <c r="A39" s="380"/>
      <c r="B39" s="382"/>
      <c r="C39" s="19" t="s">
        <v>365</v>
      </c>
      <c r="D39" s="20" t="s">
        <v>31</v>
      </c>
      <c r="E39" s="7"/>
      <c r="F39" s="7"/>
      <c r="H39" s="8"/>
      <c r="I39" s="7"/>
      <c r="J39" s="8"/>
      <c r="K39" s="7"/>
      <c r="L39" s="8"/>
      <c r="M39" s="152"/>
      <c r="N39" s="147"/>
      <c r="O39" s="384"/>
      <c r="P39" s="386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366</v>
      </c>
      <c r="C40" s="73" t="s">
        <v>103</v>
      </c>
      <c r="D40" s="74" t="s">
        <v>31</v>
      </c>
      <c r="E40" s="7" t="s">
        <v>51</v>
      </c>
      <c r="F40" s="8"/>
      <c r="G40" s="7"/>
      <c r="H40" s="8"/>
      <c r="I40" s="7"/>
      <c r="J40" s="8"/>
      <c r="K40" s="8"/>
      <c r="L40" s="21"/>
      <c r="M40" s="8"/>
      <c r="N40" s="21"/>
      <c r="O40" s="158" t="s">
        <v>64</v>
      </c>
      <c r="P40" s="10" t="s">
        <v>366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96" t="s">
        <v>3</v>
      </c>
      <c r="B42" s="397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96" t="s">
        <v>3</v>
      </c>
      <c r="P42" s="397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379" t="s">
        <v>15</v>
      </c>
      <c r="B43" s="381" t="s">
        <v>367</v>
      </c>
      <c r="C43" s="11"/>
      <c r="D43" s="12"/>
      <c r="E43" s="11"/>
      <c r="F43" s="12"/>
      <c r="G43" s="69" t="s">
        <v>368</v>
      </c>
      <c r="H43" s="69" t="s">
        <v>155</v>
      </c>
      <c r="I43" s="69" t="s">
        <v>369</v>
      </c>
      <c r="J43" s="69" t="s">
        <v>327</v>
      </c>
      <c r="K43" s="7"/>
      <c r="L43" s="8"/>
      <c r="M43" s="8"/>
      <c r="N43" s="8"/>
      <c r="O43" s="383" t="s">
        <v>15</v>
      </c>
      <c r="P43" s="385" t="s">
        <v>367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80"/>
      <c r="B44" s="382"/>
      <c r="C44" s="136" t="s">
        <v>241</v>
      </c>
      <c r="D44" s="137" t="s">
        <v>18</v>
      </c>
      <c r="E44" s="69" t="s">
        <v>370</v>
      </c>
      <c r="F44" s="69" t="s">
        <v>18</v>
      </c>
      <c r="G44" s="7"/>
      <c r="H44" s="7"/>
      <c r="I44" s="7"/>
      <c r="J44" s="8"/>
      <c r="K44" s="7"/>
      <c r="L44" s="8"/>
      <c r="M44" s="7"/>
      <c r="N44" s="8"/>
      <c r="O44" s="384"/>
      <c r="P44" s="386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25">
      <c r="A45" s="379" t="s">
        <v>24</v>
      </c>
      <c r="B45" s="381" t="s">
        <v>371</v>
      </c>
      <c r="C45" s="11"/>
      <c r="D45" s="11"/>
      <c r="E45" s="11"/>
      <c r="F45" s="11"/>
      <c r="G45" s="7"/>
      <c r="H45" s="8"/>
      <c r="I45" s="36" t="s">
        <v>372</v>
      </c>
      <c r="J45" s="32" t="s">
        <v>21</v>
      </c>
      <c r="K45" s="136" t="s">
        <v>276</v>
      </c>
      <c r="L45" s="137" t="s">
        <v>21</v>
      </c>
      <c r="M45" s="7"/>
      <c r="N45" s="8"/>
      <c r="O45" s="383" t="s">
        <v>24</v>
      </c>
      <c r="P45" s="385" t="s">
        <v>371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87"/>
      <c r="B46" s="382"/>
      <c r="C46" s="19" t="s">
        <v>373</v>
      </c>
      <c r="D46" s="19" t="s">
        <v>335</v>
      </c>
      <c r="E46" s="19" t="s">
        <v>277</v>
      </c>
      <c r="F46" s="19" t="s">
        <v>18</v>
      </c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88"/>
      <c r="P46" s="386"/>
      <c r="Q46" s="150" t="s">
        <v>305</v>
      </c>
      <c r="R46" s="151" t="s">
        <v>23</v>
      </c>
      <c r="S46" s="150" t="s">
        <v>306</v>
      </c>
      <c r="T46" s="151" t="s">
        <v>23</v>
      </c>
      <c r="U46" s="7"/>
      <c r="V46" s="119"/>
      <c r="W46" s="7"/>
      <c r="X46" s="8"/>
    </row>
    <row r="47" spans="1:34" s="13" customFormat="1" ht="43.5" customHeight="1" x14ac:dyDescent="0.25">
      <c r="A47" s="379" t="s">
        <v>34</v>
      </c>
      <c r="B47" s="381" t="s">
        <v>374</v>
      </c>
      <c r="C47" s="7"/>
      <c r="D47" s="8"/>
      <c r="E47" s="7"/>
      <c r="F47" s="8"/>
      <c r="G47" s="7"/>
      <c r="H47" s="7"/>
      <c r="I47" s="7"/>
      <c r="J47" s="8"/>
      <c r="K47" s="7"/>
      <c r="L47" s="8"/>
      <c r="M47" s="7"/>
      <c r="N47" s="8"/>
      <c r="O47" s="383" t="s">
        <v>34</v>
      </c>
      <c r="P47" s="385" t="s">
        <v>374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87"/>
      <c r="B48" s="382"/>
      <c r="C48" s="7"/>
      <c r="D48" s="8"/>
      <c r="E48" s="7"/>
      <c r="F48" s="8"/>
      <c r="G48" s="73" t="s">
        <v>375</v>
      </c>
      <c r="H48" s="73" t="s">
        <v>341</v>
      </c>
      <c r="I48" s="136" t="s">
        <v>376</v>
      </c>
      <c r="J48" s="137" t="s">
        <v>21</v>
      </c>
      <c r="K48" s="7"/>
      <c r="L48" s="8"/>
      <c r="M48" s="7"/>
      <c r="N48" s="8"/>
      <c r="O48" s="388"/>
      <c r="P48" s="409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79" t="s">
        <v>45</v>
      </c>
      <c r="B49" s="381" t="s">
        <v>377</v>
      </c>
      <c r="C49" s="7"/>
      <c r="D49" s="8"/>
      <c r="E49" s="7"/>
      <c r="F49" s="8"/>
      <c r="G49" s="7"/>
      <c r="H49" s="8"/>
      <c r="I49" s="136" t="s">
        <v>217</v>
      </c>
      <c r="J49" s="137" t="s">
        <v>31</v>
      </c>
      <c r="K49" s="36" t="s">
        <v>378</v>
      </c>
      <c r="L49" s="32" t="s">
        <v>31</v>
      </c>
      <c r="M49" s="75"/>
      <c r="O49" s="383" t="s">
        <v>45</v>
      </c>
      <c r="P49" s="385" t="s">
        <v>377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80"/>
      <c r="B50" s="382"/>
      <c r="C50" s="19" t="s">
        <v>114</v>
      </c>
      <c r="D50" s="20" t="s">
        <v>18</v>
      </c>
      <c r="E50" s="19" t="s">
        <v>29</v>
      </c>
      <c r="F50" s="20" t="s">
        <v>21</v>
      </c>
      <c r="G50" s="19" t="s">
        <v>97</v>
      </c>
      <c r="H50" s="20" t="s">
        <v>155</v>
      </c>
      <c r="I50" s="19" t="s">
        <v>312</v>
      </c>
      <c r="J50" s="19" t="s">
        <v>18</v>
      </c>
      <c r="K50" s="150" t="s">
        <v>346</v>
      </c>
      <c r="L50" s="151" t="s">
        <v>23</v>
      </c>
      <c r="M50" s="176"/>
      <c r="N50" s="8"/>
      <c r="O50" s="384"/>
      <c r="P50" s="386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9" t="s">
        <v>56</v>
      </c>
      <c r="B51" s="381" t="s">
        <v>379</v>
      </c>
      <c r="C51" s="7"/>
      <c r="D51" s="8"/>
      <c r="E51" s="7"/>
      <c r="F51" s="8"/>
      <c r="G51" s="136" t="s">
        <v>63</v>
      </c>
      <c r="H51" s="137" t="s">
        <v>31</v>
      </c>
      <c r="I51" s="136" t="s">
        <v>86</v>
      </c>
      <c r="J51" s="137" t="s">
        <v>31</v>
      </c>
      <c r="K51" s="7"/>
      <c r="L51" s="8"/>
      <c r="M51" s="7"/>
      <c r="N51" s="7"/>
      <c r="O51" s="383" t="s">
        <v>56</v>
      </c>
      <c r="P51" s="385" t="s">
        <v>379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25">
      <c r="A52" s="380"/>
      <c r="B52" s="382"/>
      <c r="C52" s="69" t="s">
        <v>353</v>
      </c>
      <c r="D52" s="69" t="s">
        <v>155</v>
      </c>
      <c r="E52" s="69" t="s">
        <v>354</v>
      </c>
      <c r="F52" s="69" t="s">
        <v>155</v>
      </c>
      <c r="G52" s="69" t="s">
        <v>380</v>
      </c>
      <c r="H52" s="69" t="s">
        <v>21</v>
      </c>
      <c r="I52" s="11"/>
      <c r="J52" s="11"/>
      <c r="K52" s="7"/>
      <c r="L52" s="8"/>
      <c r="M52" s="7"/>
      <c r="N52" s="8"/>
      <c r="O52" s="384"/>
      <c r="P52" s="386"/>
      <c r="Q52" s="150" t="s">
        <v>381</v>
      </c>
      <c r="R52" s="151" t="s">
        <v>23</v>
      </c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382</v>
      </c>
      <c r="C53" s="7"/>
      <c r="D53" s="8"/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382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405" t="s">
        <v>142</v>
      </c>
      <c r="P55" s="405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0</v>
      </c>
      <c r="M56" s="26">
        <f>2*(COUNTIF($C$4:$J$15,"TRANG")+COUNTIF($Q$4:$X$15,"TRANG")-COUNTIF(I15:L15,"TRANG"))</f>
        <v>12</v>
      </c>
      <c r="N56" s="26">
        <f>2*(COUNTIF($M$4:$N$15,"TRANG")+COUNTIF(K4:L15,"TRANG"))</f>
        <v>0</v>
      </c>
      <c r="O56" s="400">
        <f t="shared" ref="O56:O61" si="0">SUM(M56:N56)</f>
        <v>12</v>
      </c>
      <c r="P56" s="400"/>
      <c r="Q56" s="72" t="s">
        <v>135</v>
      </c>
      <c r="R56" s="26">
        <f t="shared" ref="R56:S61" si="1">M56+M63+M70+M77</f>
        <v>40</v>
      </c>
      <c r="S56" s="26">
        <f t="shared" si="1"/>
        <v>4</v>
      </c>
      <c r="T56" s="26">
        <f t="shared" ref="T56:T61" si="2">SUM(R56:S56)</f>
        <v>44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401">
        <f t="shared" si="0"/>
        <v>12</v>
      </c>
      <c r="P57" s="401"/>
      <c r="Q57" s="47" t="s">
        <v>136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6</v>
      </c>
      <c r="L58" s="20">
        <f>2*(COUNTIF($M$4:$N$15,"NHU")+COUNTIF(K4:L15,"NHU"))</f>
        <v>2</v>
      </c>
      <c r="M58" s="20">
        <f>2*(COUNTIF($C$4:$J$15,"NHU")+COUNTIF($Q$4:$X$15,"NHU")-COUNTIF(I15:L15,"NHU"))</f>
        <v>6</v>
      </c>
      <c r="N58" s="20">
        <f>2*(COUNTIF($M$4:$N$15,"NHU")+COUNTIF(K4:L15,"NHU"))</f>
        <v>2</v>
      </c>
      <c r="O58" s="402">
        <f t="shared" si="0"/>
        <v>8</v>
      </c>
      <c r="P58" s="402"/>
      <c r="Q58" s="48" t="s">
        <v>137</v>
      </c>
      <c r="R58" s="20">
        <f t="shared" si="1"/>
        <v>34</v>
      </c>
      <c r="S58" s="20">
        <f t="shared" si="1"/>
        <v>8</v>
      </c>
      <c r="T58" s="20">
        <f t="shared" si="2"/>
        <v>42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2</v>
      </c>
      <c r="O59" s="403">
        <f t="shared" si="0"/>
        <v>16</v>
      </c>
      <c r="P59" s="403"/>
      <c r="Q59" s="49" t="s">
        <v>138</v>
      </c>
      <c r="R59" s="15">
        <f t="shared" si="1"/>
        <v>48</v>
      </c>
      <c r="S59" s="15">
        <f t="shared" si="1"/>
        <v>4</v>
      </c>
      <c r="T59" s="15">
        <f t="shared" si="2"/>
        <v>52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0</v>
      </c>
      <c r="M60" s="41">
        <f>2*(COUNTIF($C$4:$J$15,"DÂN")+COUNTIF($Q$4:$X$15,"DÂN")-COUNTIF(I16:L16,"DÂN"))</f>
        <v>14</v>
      </c>
      <c r="N60" s="41">
        <f>2*(COUNTIF($M$4:$N$15,"DÂN")+COUNTIF(K4:L15,"DÂN"))</f>
        <v>0</v>
      </c>
      <c r="O60" s="404">
        <f t="shared" si="0"/>
        <v>14</v>
      </c>
      <c r="P60" s="404"/>
      <c r="Q60" s="41" t="s">
        <v>139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13">
        <f t="shared" si="0"/>
        <v>0</v>
      </c>
      <c r="P61" s="414"/>
      <c r="Q61" s="17" t="s">
        <v>383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405" t="s">
        <v>142</v>
      </c>
      <c r="P62" s="405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400">
        <f t="shared" ref="O63:O68" si="3">SUM(M63:N63)</f>
        <v>10</v>
      </c>
      <c r="P63" s="400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401">
        <f t="shared" si="3"/>
        <v>8</v>
      </c>
      <c r="P64" s="401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16</v>
      </c>
      <c r="L65" s="20">
        <f>2*(COUNTIF($M$17:$N$28,"TUẤN")+COUNTIF(K17:L28,"TUẤN"))</f>
        <v>0</v>
      </c>
      <c r="M65" s="48">
        <f>2*(COUNTIF($C$17:$J$28,"NHU")+COUNTIF($Q$17:$X$28,"NHU")-COUNTIF(I29:L31,"NHU"))</f>
        <v>16</v>
      </c>
      <c r="N65" s="20">
        <f>2*(COUNTIF($M$17:$N$28,"NHU")+COUNTIF(K17:L28,"NHU"))</f>
        <v>2</v>
      </c>
      <c r="O65" s="402">
        <f t="shared" si="3"/>
        <v>18</v>
      </c>
      <c r="P65" s="402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0</v>
      </c>
      <c r="M66" s="15">
        <f>2*(COUNTIF($C$4:$J$15,"NGUYÊN")+COUNTIF($Q$4:$X$15,"NGUYÊN")-COUNTIF(H21:J21,"NGUYÊN"))</f>
        <v>14</v>
      </c>
      <c r="N66" s="15">
        <f>2*(COUNTIF($M$17:$N$28,"NGUYÊN")+COUNTIF(K16:L26,"NGUYÊN"))</f>
        <v>0</v>
      </c>
      <c r="O66" s="403">
        <f t="shared" si="3"/>
        <v>14</v>
      </c>
      <c r="P66" s="403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404">
        <f t="shared" si="3"/>
        <v>12</v>
      </c>
      <c r="P67" s="404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412">
        <f t="shared" si="3"/>
        <v>0</v>
      </c>
      <c r="P68" s="412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405" t="s">
        <v>142</v>
      </c>
      <c r="P69" s="405"/>
      <c r="T69" s="94"/>
    </row>
    <row r="70" spans="7:20" ht="29.25" customHeight="1" x14ac:dyDescent="0.25">
      <c r="G70" s="406"/>
      <c r="I70" s="24" t="s">
        <v>135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400">
        <f t="shared" ref="O70:O75" si="4">SUM(M70:N70)</f>
        <v>12</v>
      </c>
      <c r="P70" s="400"/>
      <c r="T70" s="94"/>
    </row>
    <row r="71" spans="7:20" ht="29.25" customHeight="1" x14ac:dyDescent="0.25">
      <c r="G71" s="406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401">
        <f t="shared" si="4"/>
        <v>6</v>
      </c>
      <c r="P71" s="401"/>
      <c r="T71" s="94"/>
    </row>
    <row r="72" spans="7:20" ht="29.25" customHeight="1" x14ac:dyDescent="0.25">
      <c r="G72" s="406"/>
      <c r="I72" s="37" t="s">
        <v>137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2</v>
      </c>
      <c r="O72" s="402">
        <f t="shared" si="4"/>
        <v>6</v>
      </c>
      <c r="P72" s="402"/>
      <c r="T72" s="94"/>
    </row>
    <row r="73" spans="7:20" ht="29.25" customHeight="1" x14ac:dyDescent="0.25">
      <c r="G73" s="406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403">
        <f t="shared" si="4"/>
        <v>12</v>
      </c>
      <c r="P73" s="403"/>
      <c r="T73" s="94"/>
    </row>
    <row r="74" spans="7:20" ht="29.25" customHeight="1" x14ac:dyDescent="0.25">
      <c r="G74" s="406"/>
      <c r="I74" s="39" t="s">
        <v>139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0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0</v>
      </c>
      <c r="O74" s="404">
        <f t="shared" si="4"/>
        <v>12</v>
      </c>
      <c r="P74" s="404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12">
        <f t="shared" si="4"/>
        <v>0</v>
      </c>
      <c r="P75" s="412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405" t="s">
        <v>142</v>
      </c>
      <c r="P76" s="405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8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8</v>
      </c>
      <c r="N77" s="26">
        <f>2*(COUNTIF($M$43:$N$54,"TRANG")+COUNTIF(K43:L54,"TRANG"))</f>
        <v>2</v>
      </c>
      <c r="O77" s="400">
        <f t="shared" ref="O77:O82" si="5">SUM(M77:N77)</f>
        <v>10</v>
      </c>
      <c r="P77" s="400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401">
        <f t="shared" si="5"/>
        <v>8</v>
      </c>
      <c r="P78" s="401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402">
        <f t="shared" si="5"/>
        <v>10</v>
      </c>
      <c r="P79" s="402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0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0</v>
      </c>
      <c r="O80" s="403">
        <f t="shared" si="5"/>
        <v>10</v>
      </c>
      <c r="P80" s="403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404">
        <f t="shared" si="5"/>
        <v>10</v>
      </c>
      <c r="P81" s="404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412">
        <f t="shared" si="5"/>
        <v>0</v>
      </c>
      <c r="P82" s="412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55:P55"/>
    <mergeCell ref="O68:P68"/>
    <mergeCell ref="O82:P82"/>
    <mergeCell ref="A6:A7"/>
    <mergeCell ref="B6:B7"/>
    <mergeCell ref="O6:O7"/>
    <mergeCell ref="P6:P7"/>
    <mergeCell ref="A8:A9"/>
    <mergeCell ref="B8:B9"/>
    <mergeCell ref="O8:O9"/>
    <mergeCell ref="P8:P9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3:P63"/>
    <mergeCell ref="O64:P64"/>
    <mergeCell ref="O65:P65"/>
    <mergeCell ref="O66:P66"/>
    <mergeCell ref="O67:P67"/>
    <mergeCell ref="O69:P69"/>
    <mergeCell ref="O56:P56"/>
    <mergeCell ref="O57:P57"/>
    <mergeCell ref="O58:P58"/>
    <mergeCell ref="O59:P59"/>
    <mergeCell ref="O60:P60"/>
    <mergeCell ref="O62:P62"/>
    <mergeCell ref="O61:P61"/>
    <mergeCell ref="O81:P81"/>
    <mergeCell ref="O75:P75"/>
    <mergeCell ref="O76:P76"/>
    <mergeCell ref="O77:P77"/>
    <mergeCell ref="O78:P78"/>
    <mergeCell ref="O79:P79"/>
    <mergeCell ref="O80:P80"/>
    <mergeCell ref="G70:G74"/>
    <mergeCell ref="O70:P70"/>
    <mergeCell ref="O71:P71"/>
    <mergeCell ref="O72:P72"/>
    <mergeCell ref="O73:P73"/>
    <mergeCell ref="O74:P74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84"/>
  <sheetViews>
    <sheetView topLeftCell="A37" zoomScale="68" zoomScaleNormal="68" workbookViewId="0">
      <selection activeCell="M52" sqref="M52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9" t="s">
        <v>384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1"/>
    </row>
    <row r="2" spans="1:25" s="1" customFormat="1" ht="64.5" customHeight="1" x14ac:dyDescent="0.25">
      <c r="A2" s="392" t="s">
        <v>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3"/>
      <c r="O2" s="394" t="s">
        <v>2</v>
      </c>
      <c r="P2" s="395"/>
      <c r="Q2" s="395"/>
      <c r="R2" s="395"/>
      <c r="S2" s="395"/>
      <c r="T2" s="395"/>
      <c r="U2" s="395"/>
      <c r="V2" s="395"/>
      <c r="W2" s="395"/>
      <c r="X2" s="395"/>
    </row>
    <row r="3" spans="1:25" ht="20.25" thickBot="1" x14ac:dyDescent="0.3">
      <c r="A3" s="396" t="s">
        <v>3</v>
      </c>
      <c r="B3" s="39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430" t="s">
        <v>3</v>
      </c>
      <c r="P3" s="43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79" t="s">
        <v>15</v>
      </c>
      <c r="B4" s="381" t="s">
        <v>385</v>
      </c>
      <c r="C4" s="136" t="s">
        <v>386</v>
      </c>
      <c r="D4" s="136" t="s">
        <v>309</v>
      </c>
      <c r="E4" s="136" t="s">
        <v>293</v>
      </c>
      <c r="F4" s="137" t="s">
        <v>21</v>
      </c>
      <c r="G4" s="69" t="s">
        <v>318</v>
      </c>
      <c r="H4" s="69" t="s">
        <v>21</v>
      </c>
      <c r="I4" s="69" t="s">
        <v>319</v>
      </c>
      <c r="J4" s="69" t="s">
        <v>309</v>
      </c>
      <c r="K4" s="204" t="s">
        <v>387</v>
      </c>
      <c r="L4" s="205" t="s">
        <v>18</v>
      </c>
      <c r="M4" s="7"/>
      <c r="N4" s="119"/>
      <c r="O4" s="419" t="s">
        <v>15</v>
      </c>
      <c r="P4" s="421" t="s">
        <v>385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7"/>
      <c r="B5" s="408"/>
      <c r="C5" s="196"/>
      <c r="D5" s="196"/>
      <c r="E5" s="69" t="s">
        <v>388</v>
      </c>
      <c r="F5" s="69" t="s">
        <v>155</v>
      </c>
      <c r="G5" s="11"/>
      <c r="H5" s="11"/>
      <c r="I5" s="177" t="s">
        <v>43</v>
      </c>
      <c r="J5" s="177" t="s">
        <v>31</v>
      </c>
      <c r="K5" s="179" t="s">
        <v>389</v>
      </c>
      <c r="L5" s="180" t="s">
        <v>23</v>
      </c>
      <c r="M5" s="11"/>
      <c r="N5" s="272"/>
      <c r="O5" s="423"/>
      <c r="P5" s="424"/>
      <c r="Q5" s="129"/>
      <c r="R5" s="12"/>
      <c r="S5" s="179" t="s">
        <v>320</v>
      </c>
      <c r="T5" s="180" t="s">
        <v>23</v>
      </c>
      <c r="U5" s="11"/>
      <c r="V5" s="12"/>
      <c r="W5" s="73" t="s">
        <v>390</v>
      </c>
      <c r="X5" s="74" t="s">
        <v>23</v>
      </c>
    </row>
    <row r="6" spans="1:25" s="13" customFormat="1" ht="36.75" customHeight="1" thickTop="1" x14ac:dyDescent="0.25">
      <c r="A6" s="415" t="s">
        <v>24</v>
      </c>
      <c r="B6" s="417" t="s">
        <v>391</v>
      </c>
      <c r="C6" s="188" t="s">
        <v>298</v>
      </c>
      <c r="D6" s="188" t="s">
        <v>155</v>
      </c>
      <c r="E6" s="188" t="s">
        <v>190</v>
      </c>
      <c r="F6" s="313" t="s">
        <v>155</v>
      </c>
      <c r="G6" s="188" t="s">
        <v>289</v>
      </c>
      <c r="H6" s="189" t="s">
        <v>21</v>
      </c>
      <c r="I6" s="188" t="s">
        <v>125</v>
      </c>
      <c r="J6" s="189" t="s">
        <v>21</v>
      </c>
      <c r="K6" s="188" t="s">
        <v>331</v>
      </c>
      <c r="L6" s="189" t="s">
        <v>31</v>
      </c>
      <c r="M6" s="190"/>
      <c r="N6" s="253"/>
      <c r="O6" s="419" t="s">
        <v>24</v>
      </c>
      <c r="P6" s="421" t="s">
        <v>391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6"/>
      <c r="B7" s="418"/>
      <c r="C7" s="177" t="s">
        <v>365</v>
      </c>
      <c r="D7" s="177" t="s">
        <v>327</v>
      </c>
      <c r="E7" s="307" t="s">
        <v>392</v>
      </c>
      <c r="F7" s="307" t="s">
        <v>335</v>
      </c>
      <c r="G7" s="195" t="s">
        <v>73</v>
      </c>
      <c r="H7" s="198" t="s">
        <v>155</v>
      </c>
      <c r="I7" s="195" t="s">
        <v>287</v>
      </c>
      <c r="J7" s="198" t="s">
        <v>18</v>
      </c>
      <c r="K7" s="196"/>
      <c r="L7" s="197"/>
      <c r="M7" s="199"/>
      <c r="N7" s="251"/>
      <c r="O7" s="420"/>
      <c r="P7" s="422"/>
      <c r="Q7" s="282"/>
      <c r="R7" s="197"/>
      <c r="S7" s="196"/>
      <c r="T7" s="197"/>
      <c r="U7" s="307" t="s">
        <v>393</v>
      </c>
      <c r="V7" s="314" t="s">
        <v>23</v>
      </c>
      <c r="W7" s="200" t="s">
        <v>323</v>
      </c>
      <c r="X7" s="201" t="s">
        <v>23</v>
      </c>
    </row>
    <row r="8" spans="1:25" s="13" customFormat="1" ht="42" customHeight="1" thickTop="1" x14ac:dyDescent="0.25">
      <c r="A8" s="387" t="s">
        <v>34</v>
      </c>
      <c r="B8" s="408" t="s">
        <v>394</v>
      </c>
      <c r="C8" s="190"/>
      <c r="D8" s="191"/>
      <c r="E8" s="181"/>
      <c r="F8" s="182"/>
      <c r="G8" s="181"/>
      <c r="H8" s="182"/>
      <c r="I8" s="181"/>
      <c r="J8" s="182"/>
      <c r="K8" s="181"/>
      <c r="L8" s="182"/>
      <c r="M8" s="183"/>
      <c r="N8" s="148"/>
      <c r="O8" s="423" t="s">
        <v>34</v>
      </c>
      <c r="P8" s="424" t="s">
        <v>394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7"/>
      <c r="B9" s="408"/>
      <c r="C9" s="175" t="s">
        <v>338</v>
      </c>
      <c r="D9" s="12"/>
      <c r="E9" s="175" t="s">
        <v>338</v>
      </c>
      <c r="F9" s="12"/>
      <c r="G9" s="175" t="s">
        <v>338</v>
      </c>
      <c r="H9" s="12"/>
      <c r="I9" s="175" t="s">
        <v>338</v>
      </c>
      <c r="J9" s="12"/>
      <c r="K9" s="11"/>
      <c r="L9" s="12"/>
      <c r="N9" s="103"/>
      <c r="O9" s="423"/>
      <c r="P9" s="424"/>
      <c r="Q9" s="284" t="s">
        <v>338</v>
      </c>
      <c r="R9" s="202"/>
      <c r="S9" s="175" t="s">
        <v>338</v>
      </c>
      <c r="T9" s="12"/>
      <c r="U9" s="11" t="s">
        <v>338</v>
      </c>
      <c r="V9" s="12"/>
      <c r="W9" s="11" t="s">
        <v>338</v>
      </c>
      <c r="X9" s="267"/>
    </row>
    <row r="10" spans="1:25" s="13" customFormat="1" ht="37.5" customHeight="1" thickTop="1" x14ac:dyDescent="0.25">
      <c r="A10" s="415" t="s">
        <v>45</v>
      </c>
      <c r="B10" s="417" t="s">
        <v>395</v>
      </c>
      <c r="C10" s="190"/>
      <c r="D10" s="190"/>
      <c r="E10" s="190"/>
      <c r="F10" s="191"/>
      <c r="G10" s="190"/>
      <c r="H10" s="191"/>
      <c r="I10" s="190"/>
      <c r="J10" s="191"/>
      <c r="K10" s="190"/>
      <c r="L10" s="190"/>
      <c r="M10" s="190"/>
      <c r="N10" s="253"/>
      <c r="O10" s="419" t="s">
        <v>45</v>
      </c>
      <c r="P10" s="421" t="s">
        <v>395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6"/>
      <c r="B11" s="418"/>
      <c r="C11" s="207" t="s">
        <v>338</v>
      </c>
      <c r="D11" s="196"/>
      <c r="E11" s="207" t="s">
        <v>338</v>
      </c>
      <c r="F11" s="197"/>
      <c r="G11" s="207" t="s">
        <v>338</v>
      </c>
      <c r="H11" s="196"/>
      <c r="I11" s="207" t="s">
        <v>338</v>
      </c>
      <c r="J11" s="196"/>
      <c r="K11" s="196"/>
      <c r="L11" s="197"/>
      <c r="M11" s="199"/>
      <c r="N11" s="251"/>
      <c r="O11" s="420"/>
      <c r="P11" s="422"/>
      <c r="Q11" s="285" t="s">
        <v>338</v>
      </c>
      <c r="R11" s="208"/>
      <c r="S11" s="207" t="s">
        <v>338</v>
      </c>
      <c r="T11" s="197"/>
      <c r="U11" s="196" t="s">
        <v>338</v>
      </c>
      <c r="V11" s="197"/>
      <c r="W11" s="196" t="s">
        <v>338</v>
      </c>
      <c r="X11" s="209"/>
    </row>
    <row r="12" spans="1:25" s="13" customFormat="1" ht="39.75" customHeight="1" thickTop="1" x14ac:dyDescent="0.25">
      <c r="A12" s="387" t="s">
        <v>56</v>
      </c>
      <c r="B12" s="408" t="s">
        <v>396</v>
      </c>
      <c r="C12" s="104"/>
      <c r="D12" s="104"/>
      <c r="E12" s="104"/>
      <c r="F12" s="104"/>
      <c r="G12" s="181"/>
      <c r="H12" s="182"/>
      <c r="I12" s="181"/>
      <c r="J12" s="182"/>
      <c r="K12" s="181"/>
      <c r="L12" s="182"/>
      <c r="M12" s="183"/>
      <c r="N12" s="148"/>
      <c r="O12" s="423" t="s">
        <v>56</v>
      </c>
      <c r="P12" s="424" t="s">
        <v>396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87"/>
      <c r="B13" s="408"/>
      <c r="C13" s="11"/>
      <c r="D13" s="11"/>
      <c r="E13" s="196"/>
      <c r="F13" s="197"/>
      <c r="G13" s="11"/>
      <c r="H13" s="12"/>
      <c r="I13" s="11"/>
      <c r="J13" s="11"/>
      <c r="K13" s="11"/>
      <c r="L13" s="11"/>
      <c r="M13" s="11"/>
      <c r="N13" s="103"/>
      <c r="O13" s="423"/>
      <c r="P13" s="424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64</v>
      </c>
      <c r="B14" s="213" t="s">
        <v>397</v>
      </c>
      <c r="C14" s="214"/>
      <c r="D14" s="215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294" t="s">
        <v>397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5" t="s">
        <v>3</v>
      </c>
      <c r="B16" s="426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25" t="s">
        <v>3</v>
      </c>
      <c r="P16" s="427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87" t="s">
        <v>15</v>
      </c>
      <c r="B17" s="408" t="s">
        <v>398</v>
      </c>
      <c r="C17" s="203" t="s">
        <v>399</v>
      </c>
      <c r="D17" s="203" t="s">
        <v>18</v>
      </c>
      <c r="E17" s="203" t="s">
        <v>400</v>
      </c>
      <c r="F17" s="203" t="s">
        <v>18</v>
      </c>
      <c r="G17" s="203" t="s">
        <v>368</v>
      </c>
      <c r="H17" s="203" t="s">
        <v>155</v>
      </c>
      <c r="I17" s="203" t="s">
        <v>369</v>
      </c>
      <c r="J17" s="203" t="s">
        <v>31</v>
      </c>
      <c r="K17" s="183"/>
      <c r="L17" s="182"/>
      <c r="M17" s="181"/>
      <c r="N17" s="274"/>
      <c r="O17" s="423" t="s">
        <v>15</v>
      </c>
      <c r="P17" s="424" t="s">
        <v>398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87"/>
      <c r="B18" s="408"/>
      <c r="C18" s="175"/>
      <c r="D18" s="175"/>
      <c r="E18" s="175"/>
      <c r="F18" s="11"/>
      <c r="G18" s="226" t="s">
        <v>401</v>
      </c>
      <c r="H18" s="227" t="s">
        <v>21</v>
      </c>
      <c r="I18" s="226" t="s">
        <v>402</v>
      </c>
      <c r="J18" s="227" t="s">
        <v>21</v>
      </c>
      <c r="K18" s="204" t="s">
        <v>403</v>
      </c>
      <c r="L18" s="205" t="s">
        <v>18</v>
      </c>
      <c r="M18" s="11"/>
      <c r="N18" s="103"/>
      <c r="O18" s="423"/>
      <c r="P18" s="424"/>
      <c r="Q18" s="284"/>
      <c r="R18" s="202"/>
      <c r="S18" s="175"/>
      <c r="T18" s="12"/>
      <c r="U18" s="11"/>
      <c r="V18" s="12"/>
      <c r="W18" s="11"/>
      <c r="X18" s="270"/>
    </row>
    <row r="19" spans="1:34" s="13" customFormat="1" ht="47.25" customHeight="1" thickTop="1" x14ac:dyDescent="0.25">
      <c r="A19" s="415" t="s">
        <v>24</v>
      </c>
      <c r="B19" s="417" t="s">
        <v>404</v>
      </c>
      <c r="C19" s="190"/>
      <c r="D19" s="191"/>
      <c r="E19" s="310" t="s">
        <v>405</v>
      </c>
      <c r="F19" s="310" t="s">
        <v>155</v>
      </c>
      <c r="G19" s="232" t="s">
        <v>342</v>
      </c>
      <c r="H19" s="232" t="s">
        <v>155</v>
      </c>
      <c r="I19" s="232" t="s">
        <v>343</v>
      </c>
      <c r="J19" s="232" t="s">
        <v>21</v>
      </c>
      <c r="K19" s="190"/>
      <c r="L19" s="191"/>
      <c r="M19" s="190"/>
      <c r="N19" s="253"/>
      <c r="O19" s="419" t="s">
        <v>24</v>
      </c>
      <c r="P19" s="421" t="s">
        <v>404</v>
      </c>
      <c r="Q19" s="281"/>
      <c r="R19" s="191"/>
      <c r="S19" s="192"/>
      <c r="T19" s="193"/>
      <c r="U19" s="192"/>
      <c r="V19" s="193"/>
      <c r="W19" s="190"/>
      <c r="X19" s="194"/>
    </row>
    <row r="20" spans="1:34" s="13" customFormat="1" ht="46.5" customHeight="1" thickBot="1" x14ac:dyDescent="0.3">
      <c r="A20" s="416"/>
      <c r="B20" s="418"/>
      <c r="C20" s="195" t="s">
        <v>29</v>
      </c>
      <c r="D20" s="198" t="s">
        <v>21</v>
      </c>
      <c r="E20" s="196"/>
      <c r="F20" s="196"/>
      <c r="G20" s="307" t="s">
        <v>406</v>
      </c>
      <c r="H20" s="308" t="s">
        <v>31</v>
      </c>
      <c r="I20" s="195" t="s">
        <v>80</v>
      </c>
      <c r="J20" s="195" t="s">
        <v>31</v>
      </c>
      <c r="K20" s="307" t="s">
        <v>407</v>
      </c>
      <c r="L20" s="308" t="s">
        <v>18</v>
      </c>
      <c r="M20" s="196"/>
      <c r="N20" s="275"/>
      <c r="O20" s="420"/>
      <c r="P20" s="422"/>
      <c r="Q20" s="282"/>
      <c r="R20" s="197"/>
      <c r="S20" s="282"/>
      <c r="T20" s="197"/>
      <c r="U20" s="196"/>
      <c r="V20" s="197"/>
      <c r="W20" s="196"/>
      <c r="X20" s="234"/>
    </row>
    <row r="21" spans="1:34" s="13" customFormat="1" ht="43.5" customHeight="1" thickTop="1" x14ac:dyDescent="0.25">
      <c r="A21" s="387" t="s">
        <v>34</v>
      </c>
      <c r="B21" s="408" t="s">
        <v>408</v>
      </c>
      <c r="C21" s="181"/>
      <c r="D21" s="182"/>
      <c r="E21" s="181"/>
      <c r="F21" s="182"/>
      <c r="G21" s="204" t="s">
        <v>63</v>
      </c>
      <c r="H21" s="205" t="s">
        <v>31</v>
      </c>
      <c r="I21" s="204" t="s">
        <v>217</v>
      </c>
      <c r="J21" s="205" t="s">
        <v>31</v>
      </c>
      <c r="K21" s="228" t="s">
        <v>346</v>
      </c>
      <c r="L21" s="229" t="s">
        <v>23</v>
      </c>
      <c r="M21" s="181"/>
      <c r="N21" s="148"/>
      <c r="O21" s="423" t="s">
        <v>34</v>
      </c>
      <c r="P21" s="424" t="s">
        <v>408</v>
      </c>
      <c r="Q21" s="106"/>
      <c r="R21" s="182"/>
      <c r="S21" s="181"/>
      <c r="T21" s="182"/>
      <c r="U21" s="181"/>
      <c r="V21" s="105"/>
      <c r="W21" s="230"/>
      <c r="X21" s="271"/>
    </row>
    <row r="22" spans="1:34" s="13" customFormat="1" ht="39.75" customHeight="1" thickBot="1" x14ac:dyDescent="0.3">
      <c r="A22" s="387"/>
      <c r="B22" s="408"/>
      <c r="C22" s="177" t="s">
        <v>277</v>
      </c>
      <c r="D22" s="177" t="s">
        <v>18</v>
      </c>
      <c r="E22" s="177" t="s">
        <v>151</v>
      </c>
      <c r="F22" s="177" t="s">
        <v>18</v>
      </c>
      <c r="G22" s="237" t="s">
        <v>409</v>
      </c>
      <c r="H22" s="237" t="s">
        <v>155</v>
      </c>
      <c r="I22" s="69" t="s">
        <v>410</v>
      </c>
      <c r="J22" s="69" t="s">
        <v>18</v>
      </c>
      <c r="K22" s="11"/>
      <c r="L22" s="12"/>
      <c r="M22" s="11"/>
      <c r="N22" s="103"/>
      <c r="O22" s="423"/>
      <c r="P22" s="424"/>
      <c r="Q22" s="129"/>
      <c r="R22" s="12"/>
      <c r="S22" s="11"/>
      <c r="T22" s="12"/>
      <c r="U22" s="129"/>
      <c r="V22" s="12"/>
      <c r="W22" s="11"/>
      <c r="X22" s="270"/>
    </row>
    <row r="23" spans="1:34" s="13" customFormat="1" ht="45" customHeight="1" thickTop="1" x14ac:dyDescent="0.25">
      <c r="A23" s="415" t="s">
        <v>45</v>
      </c>
      <c r="B23" s="417" t="s">
        <v>411</v>
      </c>
      <c r="C23" s="317" t="s">
        <v>97</v>
      </c>
      <c r="D23" s="316" t="s">
        <v>155</v>
      </c>
      <c r="E23" s="232" t="s">
        <v>330</v>
      </c>
      <c r="F23" s="232" t="s">
        <v>21</v>
      </c>
      <c r="G23" s="188" t="s">
        <v>412</v>
      </c>
      <c r="H23" s="189" t="s">
        <v>31</v>
      </c>
      <c r="I23" s="188" t="s">
        <v>86</v>
      </c>
      <c r="J23" s="189" t="s">
        <v>31</v>
      </c>
      <c r="K23" s="188" t="s">
        <v>413</v>
      </c>
      <c r="L23" s="189" t="s">
        <v>31</v>
      </c>
      <c r="M23" s="235"/>
      <c r="N23" s="253"/>
      <c r="O23" s="419" t="s">
        <v>45</v>
      </c>
      <c r="P23" s="421" t="s">
        <v>411</v>
      </c>
      <c r="Q23" s="192"/>
      <c r="R23" s="192"/>
      <c r="S23" s="192"/>
      <c r="T23" s="193"/>
      <c r="U23" s="190"/>
      <c r="V23" s="193"/>
      <c r="W23" s="206"/>
      <c r="X23" s="236"/>
    </row>
    <row r="24" spans="1:34" s="13" customFormat="1" ht="42" customHeight="1" thickBot="1" x14ac:dyDescent="0.3">
      <c r="A24" s="416"/>
      <c r="B24" s="418"/>
      <c r="C24" s="195" t="s">
        <v>295</v>
      </c>
      <c r="D24" s="198" t="s">
        <v>31</v>
      </c>
      <c r="E24" s="195" t="s">
        <v>373</v>
      </c>
      <c r="F24" s="195" t="s">
        <v>18</v>
      </c>
      <c r="G24" s="315"/>
      <c r="H24" s="105"/>
      <c r="I24" s="196"/>
      <c r="J24" s="196"/>
      <c r="K24" s="196"/>
      <c r="L24" s="197"/>
      <c r="M24" s="196"/>
      <c r="N24" s="251"/>
      <c r="O24" s="420"/>
      <c r="P24" s="422"/>
      <c r="Q24" s="282"/>
      <c r="R24" s="197"/>
      <c r="S24" s="282"/>
      <c r="T24" s="197"/>
      <c r="U24" s="196"/>
      <c r="V24" s="197"/>
      <c r="W24" s="238"/>
      <c r="X24" s="209"/>
    </row>
    <row r="25" spans="1:34" s="13" customFormat="1" ht="44.25" customHeight="1" thickTop="1" x14ac:dyDescent="0.25">
      <c r="A25" s="387" t="s">
        <v>56</v>
      </c>
      <c r="B25" s="408" t="s">
        <v>414</v>
      </c>
      <c r="C25" s="11"/>
      <c r="D25" s="11"/>
      <c r="E25" s="11"/>
      <c r="F25" s="11"/>
      <c r="G25" s="203" t="s">
        <v>415</v>
      </c>
      <c r="H25" s="305" t="s">
        <v>21</v>
      </c>
      <c r="I25" s="203" t="s">
        <v>416</v>
      </c>
      <c r="J25" s="203" t="s">
        <v>21</v>
      </c>
      <c r="K25" s="181"/>
      <c r="L25" s="148"/>
      <c r="M25" s="181" t="s">
        <v>51</v>
      </c>
      <c r="N25" s="148"/>
      <c r="O25" s="423" t="s">
        <v>56</v>
      </c>
      <c r="P25" s="424" t="s">
        <v>414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87"/>
      <c r="B26" s="408"/>
      <c r="C26" s="69" t="s">
        <v>353</v>
      </c>
      <c r="D26" s="69" t="s">
        <v>155</v>
      </c>
      <c r="E26" s="69" t="s">
        <v>354</v>
      </c>
      <c r="F26" s="69" t="s">
        <v>155</v>
      </c>
      <c r="G26" s="177" t="s">
        <v>417</v>
      </c>
      <c r="H26" s="177" t="s">
        <v>31</v>
      </c>
      <c r="I26" s="177" t="s">
        <v>312</v>
      </c>
      <c r="J26" s="178" t="s">
        <v>31</v>
      </c>
      <c r="K26" s="11"/>
      <c r="L26" s="103"/>
      <c r="M26" s="11"/>
      <c r="N26" s="103"/>
      <c r="O26" s="423"/>
      <c r="P26" s="424"/>
      <c r="Q26" s="288" t="s">
        <v>418</v>
      </c>
      <c r="R26" s="233" t="s">
        <v>23</v>
      </c>
      <c r="S26" s="288" t="s">
        <v>419</v>
      </c>
      <c r="T26" s="233" t="s">
        <v>23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420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294" t="s">
        <v>420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25" t="s">
        <v>3</v>
      </c>
      <c r="B29" s="426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25" t="s">
        <v>3</v>
      </c>
      <c r="P29" s="427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407" t="s">
        <v>15</v>
      </c>
      <c r="B30" s="408" t="s">
        <v>421</v>
      </c>
      <c r="C30" s="104"/>
      <c r="D30" s="105"/>
      <c r="E30" s="104"/>
      <c r="F30" s="105"/>
      <c r="G30" s="104"/>
      <c r="H30" s="104"/>
      <c r="I30" s="188" t="s">
        <v>362</v>
      </c>
      <c r="J30" s="188" t="s">
        <v>18</v>
      </c>
      <c r="K30" s="188" t="s">
        <v>261</v>
      </c>
      <c r="L30" s="189" t="s">
        <v>18</v>
      </c>
      <c r="M30" s="181"/>
      <c r="N30" s="148"/>
      <c r="O30" s="423" t="s">
        <v>15</v>
      </c>
      <c r="P30" s="424" t="s">
        <v>421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407"/>
      <c r="B31" s="408"/>
      <c r="C31" s="11"/>
      <c r="D31" s="12"/>
      <c r="E31" s="69" t="s">
        <v>422</v>
      </c>
      <c r="F31" s="69" t="s">
        <v>155</v>
      </c>
      <c r="G31" s="177" t="s">
        <v>73</v>
      </c>
      <c r="H31" s="178" t="s">
        <v>155</v>
      </c>
      <c r="I31" s="11"/>
      <c r="J31" s="12"/>
      <c r="K31" s="11"/>
      <c r="L31" s="12"/>
      <c r="M31" s="11"/>
      <c r="N31" s="272"/>
      <c r="O31" s="423"/>
      <c r="P31" s="424"/>
      <c r="Q31" s="129"/>
      <c r="R31" s="12"/>
      <c r="S31" s="179" t="s">
        <v>320</v>
      </c>
      <c r="T31" s="180" t="s">
        <v>21</v>
      </c>
      <c r="U31" s="11"/>
      <c r="V31" s="12"/>
      <c r="W31" s="179" t="s">
        <v>423</v>
      </c>
      <c r="X31" s="180" t="s">
        <v>23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28" t="s">
        <v>24</v>
      </c>
      <c r="B32" s="417" t="s">
        <v>424</v>
      </c>
      <c r="C32" s="190"/>
      <c r="D32" s="190"/>
      <c r="E32" s="188" t="s">
        <v>386</v>
      </c>
      <c r="F32" s="188" t="s">
        <v>18</v>
      </c>
      <c r="G32" s="192"/>
      <c r="H32" s="192"/>
      <c r="I32" s="192"/>
      <c r="J32" s="192"/>
      <c r="K32" s="190"/>
      <c r="L32" s="190"/>
      <c r="M32" s="190"/>
      <c r="N32" s="253"/>
      <c r="O32" s="419" t="s">
        <v>24</v>
      </c>
      <c r="P32" s="421" t="s">
        <v>424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29"/>
      <c r="B33" s="418"/>
      <c r="C33" s="196"/>
      <c r="D33" s="196"/>
      <c r="E33" s="195" t="s">
        <v>425</v>
      </c>
      <c r="F33" s="195" t="s">
        <v>155</v>
      </c>
      <c r="G33" s="196"/>
      <c r="H33" s="197"/>
      <c r="I33" s="244" t="s">
        <v>287</v>
      </c>
      <c r="J33" s="244" t="s">
        <v>18</v>
      </c>
      <c r="K33" s="196"/>
      <c r="L33" s="196"/>
      <c r="M33" s="196"/>
      <c r="N33" s="251"/>
      <c r="O33" s="420"/>
      <c r="P33" s="422"/>
      <c r="Q33" s="282"/>
      <c r="R33" s="197"/>
      <c r="S33" s="196"/>
      <c r="T33" s="197"/>
      <c r="U33" s="200" t="s">
        <v>426</v>
      </c>
      <c r="V33" s="201" t="s">
        <v>23</v>
      </c>
      <c r="W33" s="200" t="s">
        <v>427</v>
      </c>
      <c r="X33" s="201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407" t="s">
        <v>34</v>
      </c>
      <c r="B34" s="408" t="s">
        <v>428</v>
      </c>
      <c r="C34" s="204" t="s">
        <v>190</v>
      </c>
      <c r="D34" s="204" t="s">
        <v>155</v>
      </c>
      <c r="E34" s="204" t="s">
        <v>298</v>
      </c>
      <c r="F34" s="204" t="s">
        <v>155</v>
      </c>
      <c r="G34" s="181"/>
      <c r="H34" s="182"/>
      <c r="I34" s="204" t="s">
        <v>331</v>
      </c>
      <c r="J34" s="204" t="s">
        <v>31</v>
      </c>
      <c r="K34" s="181"/>
      <c r="L34" s="182"/>
      <c r="M34" s="185"/>
      <c r="N34" s="276"/>
      <c r="O34" s="423" t="s">
        <v>34</v>
      </c>
      <c r="P34" s="424" t="s">
        <v>428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407"/>
      <c r="B35" s="408"/>
      <c r="C35" s="11"/>
      <c r="D35" s="12"/>
      <c r="E35" s="11"/>
      <c r="F35" s="12"/>
      <c r="G35" s="11"/>
      <c r="H35" s="12"/>
      <c r="I35" s="69" t="s">
        <v>429</v>
      </c>
      <c r="J35" s="69" t="s">
        <v>18</v>
      </c>
      <c r="K35" s="11"/>
      <c r="L35" s="12"/>
      <c r="M35" s="245"/>
      <c r="N35" s="272"/>
      <c r="O35" s="423"/>
      <c r="P35" s="424"/>
      <c r="Q35" s="129"/>
      <c r="R35" s="12"/>
      <c r="S35" s="11"/>
      <c r="T35" s="12"/>
      <c r="U35" s="11"/>
      <c r="V35" s="270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415" t="s">
        <v>45</v>
      </c>
      <c r="B36" s="417" t="s">
        <v>430</v>
      </c>
      <c r="C36" s="243" t="s">
        <v>431</v>
      </c>
      <c r="D36" s="243" t="s">
        <v>21</v>
      </c>
      <c r="E36" s="190"/>
      <c r="F36" s="191"/>
      <c r="G36" s="190"/>
      <c r="H36" s="190"/>
      <c r="I36" s="190"/>
      <c r="J36" s="190"/>
      <c r="K36" s="190"/>
      <c r="L36" s="191"/>
      <c r="M36" s="190"/>
      <c r="N36" s="253"/>
      <c r="O36" s="419" t="s">
        <v>45</v>
      </c>
      <c r="P36" s="421" t="s">
        <v>430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416"/>
      <c r="B37" s="418"/>
      <c r="C37" s="195" t="s">
        <v>295</v>
      </c>
      <c r="D37" s="198" t="s">
        <v>31</v>
      </c>
      <c r="E37" s="195" t="s">
        <v>43</v>
      </c>
      <c r="F37" s="195" t="s">
        <v>31</v>
      </c>
      <c r="G37" s="196"/>
      <c r="H37" s="196"/>
      <c r="I37" s="196"/>
      <c r="J37" s="196"/>
      <c r="K37" s="199"/>
      <c r="L37" s="196"/>
      <c r="M37" s="196"/>
      <c r="N37" s="251"/>
      <c r="O37" s="420"/>
      <c r="P37" s="422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87" t="s">
        <v>56</v>
      </c>
      <c r="B38" s="408" t="s">
        <v>432</v>
      </c>
      <c r="C38" s="69" t="s">
        <v>333</v>
      </c>
      <c r="D38" s="69" t="s">
        <v>18</v>
      </c>
      <c r="E38" s="69" t="s">
        <v>334</v>
      </c>
      <c r="F38" s="69" t="s">
        <v>18</v>
      </c>
      <c r="G38" s="204" t="s">
        <v>289</v>
      </c>
      <c r="H38" s="205" t="s">
        <v>21</v>
      </c>
      <c r="I38" s="204" t="s">
        <v>125</v>
      </c>
      <c r="J38" s="204" t="s">
        <v>21</v>
      </c>
      <c r="K38" s="181"/>
      <c r="L38" s="181"/>
      <c r="M38" s="106"/>
      <c r="N38" s="148"/>
      <c r="O38" s="423" t="s">
        <v>56</v>
      </c>
      <c r="P38" s="424" t="s">
        <v>432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87"/>
      <c r="B39" s="408"/>
      <c r="C39" s="177" t="s">
        <v>365</v>
      </c>
      <c r="D39" s="178" t="s">
        <v>31</v>
      </c>
      <c r="E39" s="11"/>
      <c r="F39" s="11"/>
      <c r="H39" s="12"/>
      <c r="I39" s="195" t="s">
        <v>417</v>
      </c>
      <c r="J39" s="195" t="s">
        <v>31</v>
      </c>
      <c r="K39" s="11"/>
      <c r="L39" s="12"/>
      <c r="M39" s="246"/>
      <c r="N39" s="277"/>
      <c r="O39" s="423"/>
      <c r="P39" s="424"/>
      <c r="Q39" s="129"/>
      <c r="R39" s="12"/>
      <c r="S39" s="11"/>
      <c r="T39" s="12"/>
      <c r="U39" s="11"/>
      <c r="V39" s="12"/>
      <c r="W39" s="210"/>
      <c r="X39" s="267"/>
      <c r="AH39"/>
    </row>
    <row r="40" spans="1:34" s="13" customFormat="1" ht="40.5" customHeight="1" thickTop="1" x14ac:dyDescent="0.25">
      <c r="A40" s="212" t="s">
        <v>64</v>
      </c>
      <c r="B40" s="187" t="s">
        <v>433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294" t="s">
        <v>433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25" t="s">
        <v>3</v>
      </c>
      <c r="B42" s="426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25" t="s">
        <v>3</v>
      </c>
      <c r="P42" s="427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87" t="s">
        <v>15</v>
      </c>
      <c r="B43" s="408" t="s">
        <v>434</v>
      </c>
      <c r="C43" s="104"/>
      <c r="D43" s="190"/>
      <c r="E43" s="11"/>
      <c r="F43" s="104"/>
      <c r="G43" s="203" t="s">
        <v>368</v>
      </c>
      <c r="H43" s="203" t="s">
        <v>155</v>
      </c>
      <c r="I43" s="203" t="s">
        <v>369</v>
      </c>
      <c r="J43" s="203" t="s">
        <v>31</v>
      </c>
      <c r="K43" s="181"/>
      <c r="L43" s="182"/>
      <c r="M43" s="182"/>
      <c r="N43" s="148"/>
      <c r="O43" s="423" t="s">
        <v>15</v>
      </c>
      <c r="P43" s="424" t="s">
        <v>434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87"/>
      <c r="B44" s="408"/>
      <c r="C44" s="11"/>
      <c r="D44" s="104"/>
      <c r="E44" s="11"/>
      <c r="F44" s="11"/>
      <c r="G44" s="11"/>
      <c r="H44" s="12"/>
      <c r="I44" s="226" t="s">
        <v>402</v>
      </c>
      <c r="J44" s="227" t="s">
        <v>21</v>
      </c>
      <c r="K44" s="11"/>
      <c r="L44" s="12"/>
      <c r="M44" s="11"/>
      <c r="N44" s="103"/>
      <c r="O44" s="423"/>
      <c r="P44" s="424"/>
      <c r="Q44" s="129"/>
      <c r="R44" s="12"/>
      <c r="S44" s="11"/>
      <c r="T44" s="12"/>
      <c r="U44" s="11"/>
      <c r="V44" s="12"/>
      <c r="W44" s="11"/>
      <c r="X44" s="270"/>
    </row>
    <row r="45" spans="1:34" s="13" customFormat="1" ht="46.5" customHeight="1" thickTop="1" x14ac:dyDescent="0.25">
      <c r="A45" s="415" t="s">
        <v>24</v>
      </c>
      <c r="B45" s="417" t="s">
        <v>435</v>
      </c>
      <c r="C45" s="188" t="s">
        <v>401</v>
      </c>
      <c r="D45" s="188" t="s">
        <v>21</v>
      </c>
      <c r="E45" s="192"/>
      <c r="F45" s="192"/>
      <c r="G45" s="311" t="s">
        <v>86</v>
      </c>
      <c r="H45" s="311" t="s">
        <v>31</v>
      </c>
      <c r="I45" s="188" t="s">
        <v>412</v>
      </c>
      <c r="J45" s="189" t="s">
        <v>31</v>
      </c>
      <c r="K45" s="190"/>
      <c r="L45" s="193"/>
      <c r="M45" s="190"/>
      <c r="N45" s="253"/>
      <c r="O45" s="419" t="s">
        <v>24</v>
      </c>
      <c r="P45" s="421" t="s">
        <v>435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416"/>
      <c r="B46" s="418"/>
      <c r="C46" s="69" t="s">
        <v>436</v>
      </c>
      <c r="D46" s="320" t="s">
        <v>18</v>
      </c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20"/>
      <c r="P46" s="422"/>
      <c r="Q46" s="282"/>
      <c r="R46" s="197"/>
      <c r="S46" s="196"/>
      <c r="T46" s="197"/>
      <c r="U46" s="196"/>
      <c r="V46" s="251"/>
      <c r="W46" s="196"/>
      <c r="X46" s="234"/>
    </row>
    <row r="47" spans="1:34" s="13" customFormat="1" ht="43.5" customHeight="1" thickTop="1" x14ac:dyDescent="0.25">
      <c r="A47" s="387" t="s">
        <v>34</v>
      </c>
      <c r="B47" s="408" t="s">
        <v>437</v>
      </c>
      <c r="C47" s="190"/>
      <c r="D47" s="182"/>
      <c r="E47" s="181"/>
      <c r="F47" s="182"/>
      <c r="G47" s="177" t="s">
        <v>409</v>
      </c>
      <c r="H47" s="177" t="s">
        <v>155</v>
      </c>
      <c r="I47" s="181"/>
      <c r="J47" s="181"/>
      <c r="K47" s="318" t="s">
        <v>438</v>
      </c>
      <c r="L47" s="319" t="s">
        <v>18</v>
      </c>
      <c r="M47" s="183"/>
      <c r="N47" s="148"/>
      <c r="O47" s="423" t="s">
        <v>34</v>
      </c>
      <c r="P47" s="424" t="s">
        <v>437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87"/>
      <c r="B48" s="408"/>
      <c r="C48" s="11"/>
      <c r="D48" s="12"/>
      <c r="E48" s="18"/>
      <c r="F48" s="12"/>
      <c r="G48" s="11"/>
      <c r="H48" s="11"/>
      <c r="I48" s="309" t="s">
        <v>439</v>
      </c>
      <c r="J48" s="237" t="s">
        <v>31</v>
      </c>
      <c r="K48" s="200" t="s">
        <v>440</v>
      </c>
      <c r="L48" s="233" t="s">
        <v>23</v>
      </c>
      <c r="M48" s="196"/>
      <c r="N48" s="103"/>
      <c r="O48" s="423"/>
      <c r="P48" s="424"/>
      <c r="Q48" s="129"/>
      <c r="R48" s="12"/>
      <c r="S48" s="11"/>
      <c r="T48" s="12"/>
      <c r="U48" s="129"/>
      <c r="V48" s="103"/>
      <c r="W48" s="11"/>
      <c r="X48" s="270"/>
    </row>
    <row r="49" spans="1:24" s="13" customFormat="1" ht="41.25" customHeight="1" thickTop="1" thickBot="1" x14ac:dyDescent="0.3">
      <c r="A49" s="415" t="s">
        <v>45</v>
      </c>
      <c r="B49" s="417" t="s">
        <v>441</v>
      </c>
      <c r="C49" s="243" t="s">
        <v>442</v>
      </c>
      <c r="D49" s="243" t="s">
        <v>155</v>
      </c>
      <c r="E49" s="190"/>
      <c r="F49" s="191"/>
      <c r="G49" s="192"/>
      <c r="H49" s="193"/>
      <c r="I49" s="188" t="s">
        <v>217</v>
      </c>
      <c r="J49" s="189" t="s">
        <v>31</v>
      </c>
      <c r="K49" s="188" t="s">
        <v>413</v>
      </c>
      <c r="L49" s="189" t="s">
        <v>31</v>
      </c>
      <c r="M49" s="104"/>
      <c r="N49" s="252"/>
      <c r="O49" s="419" t="s">
        <v>45</v>
      </c>
      <c r="P49" s="421" t="s">
        <v>441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1.25" customHeight="1" thickTop="1" thickBot="1" x14ac:dyDescent="0.3">
      <c r="A50" s="416"/>
      <c r="B50" s="418"/>
      <c r="C50" s="195" t="s">
        <v>443</v>
      </c>
      <c r="D50" s="195" t="s">
        <v>18</v>
      </c>
      <c r="E50" s="306" t="s">
        <v>114</v>
      </c>
      <c r="F50" s="312" t="s">
        <v>18</v>
      </c>
      <c r="G50" s="196" t="s">
        <v>51</v>
      </c>
      <c r="H50" s="196"/>
      <c r="I50" s="11"/>
      <c r="J50" s="196"/>
      <c r="K50" s="190"/>
      <c r="L50" s="191"/>
      <c r="M50" s="190"/>
      <c r="N50" s="280"/>
      <c r="O50" s="420"/>
      <c r="P50" s="422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thickBot="1" x14ac:dyDescent="0.3">
      <c r="A51" s="415" t="s">
        <v>56</v>
      </c>
      <c r="B51" s="417" t="s">
        <v>444</v>
      </c>
      <c r="C51" s="203" t="s">
        <v>399</v>
      </c>
      <c r="D51" s="305" t="s">
        <v>18</v>
      </c>
      <c r="E51" s="190"/>
      <c r="F51" s="191"/>
      <c r="G51" s="232" t="s">
        <v>415</v>
      </c>
      <c r="H51" s="232" t="s">
        <v>21</v>
      </c>
      <c r="I51" s="232" t="s">
        <v>416</v>
      </c>
      <c r="J51" s="232" t="s">
        <v>21</v>
      </c>
      <c r="K51" s="190"/>
      <c r="L51" s="191"/>
      <c r="O51" s="419" t="s">
        <v>56</v>
      </c>
      <c r="P51" s="421" t="s">
        <v>444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Top="1" thickBot="1" x14ac:dyDescent="0.3">
      <c r="A52" s="416"/>
      <c r="B52" s="418"/>
      <c r="C52" s="69" t="s">
        <v>445</v>
      </c>
      <c r="D52" s="203" t="s">
        <v>21</v>
      </c>
      <c r="E52" s="195" t="s">
        <v>97</v>
      </c>
      <c r="F52" s="195" t="s">
        <v>155</v>
      </c>
      <c r="G52" s="177" t="s">
        <v>446</v>
      </c>
      <c r="H52" s="178" t="s">
        <v>31</v>
      </c>
      <c r="I52" s="196"/>
      <c r="J52" s="196"/>
      <c r="K52" s="190"/>
      <c r="L52" s="191"/>
      <c r="M52" s="11"/>
      <c r="N52" s="12"/>
      <c r="O52" s="420"/>
      <c r="P52" s="422"/>
      <c r="Q52" s="288" t="s">
        <v>418</v>
      </c>
      <c r="R52" s="233" t="s">
        <v>23</v>
      </c>
      <c r="S52" s="200" t="s">
        <v>419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259" t="s">
        <v>447</v>
      </c>
      <c r="C53" s="260" t="s">
        <v>103</v>
      </c>
      <c r="D53" s="301" t="s">
        <v>31</v>
      </c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64</v>
      </c>
      <c r="P53" s="300" t="s">
        <v>447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405" t="s">
        <v>142</v>
      </c>
      <c r="P55" s="405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2</v>
      </c>
      <c r="L56" s="26">
        <f>2*(COUNTIF($M$4:$N$15,"TRANG")+COUNTIF(K4:L15,"TRANG"))</f>
        <v>2</v>
      </c>
      <c r="M56" s="26">
        <f>2*(COUNTIF($C$4:$J$15,"TRANG")+COUNTIF($Q$4:$X$15,"TRANG")-COUNTIF(I15:L15,"TRANG"))</f>
        <v>2</v>
      </c>
      <c r="N56" s="26">
        <f>2*(COUNTIF($M$4:$N$15,"TRANG")+COUNTIF(K4:L15,"TRANG"))</f>
        <v>2</v>
      </c>
      <c r="O56" s="400">
        <f t="shared" ref="O56:O61" si="0">SUM(M56:N56)</f>
        <v>4</v>
      </c>
      <c r="P56" s="400"/>
      <c r="Q56" s="72" t="s">
        <v>135</v>
      </c>
      <c r="R56" s="26">
        <f t="shared" ref="R56:S61" si="1">M56+M63+M70+M77</f>
        <v>48</v>
      </c>
      <c r="S56" s="26">
        <f t="shared" si="1"/>
        <v>6</v>
      </c>
      <c r="T56" s="26">
        <f t="shared" ref="T56:T61" si="2">SUM(R56:S56)</f>
        <v>54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401">
        <f t="shared" si="0"/>
        <v>8</v>
      </c>
      <c r="P57" s="401"/>
      <c r="Q57" s="47" t="s">
        <v>136</v>
      </c>
      <c r="R57" s="29">
        <f t="shared" si="1"/>
        <v>40</v>
      </c>
      <c r="S57" s="29">
        <f t="shared" si="1"/>
        <v>0</v>
      </c>
      <c r="T57" s="29">
        <f t="shared" si="2"/>
        <v>40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8</v>
      </c>
      <c r="L58" s="20">
        <f>2*(COUNTIF($M$4:$N$15,"NHU")+COUNTIF(K4:L15,"NHU"))</f>
        <v>2</v>
      </c>
      <c r="M58" s="20">
        <f>2*(COUNTIF($C$4:$J$15,"NHU")+COUNTIF($Q$4:$X$15,"NHU")-COUNTIF(I15:L15,"NHU"))</f>
        <v>8</v>
      </c>
      <c r="N58" s="20">
        <f>2*(COUNTIF($M$4:$N$15,"NHU")+COUNTIF(K4:L15,"NHU"))</f>
        <v>2</v>
      </c>
      <c r="O58" s="402">
        <f t="shared" si="0"/>
        <v>10</v>
      </c>
      <c r="P58" s="402"/>
      <c r="Q58" s="48" t="s">
        <v>137</v>
      </c>
      <c r="R58" s="20">
        <f t="shared" si="1"/>
        <v>22</v>
      </c>
      <c r="S58" s="20">
        <f t="shared" si="1"/>
        <v>6</v>
      </c>
      <c r="T58" s="20">
        <f t="shared" si="2"/>
        <v>28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2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2</v>
      </c>
      <c r="N59" s="15">
        <f>2*(COUNTIF($M$4:$N$15,"NGUYÊN")+COUNTIF(K3:L13,"NGUYÊN"))</f>
        <v>2</v>
      </c>
      <c r="O59" s="403">
        <f t="shared" si="0"/>
        <v>4</v>
      </c>
      <c r="P59" s="403"/>
      <c r="Q59" s="49" t="s">
        <v>138</v>
      </c>
      <c r="R59" s="15">
        <f t="shared" si="1"/>
        <v>26</v>
      </c>
      <c r="S59" s="15">
        <f t="shared" si="1"/>
        <v>10</v>
      </c>
      <c r="T59" s="15">
        <f t="shared" si="2"/>
        <v>36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0</v>
      </c>
      <c r="M60" s="41">
        <f>2*(COUNTIF($C$4:$J$15,"DÂN")+COUNTIF($Q$4:$X$15,"DÂN")-COUNTIF(I16:L16,"DÂN"))</f>
        <v>8</v>
      </c>
      <c r="N60" s="41">
        <f>2*(COUNTIF($M$4:$N$15,"DÂN")+COUNTIF(K4:L15,"DÂN"))</f>
        <v>0</v>
      </c>
      <c r="O60" s="404">
        <f t="shared" si="0"/>
        <v>8</v>
      </c>
      <c r="P60" s="404"/>
      <c r="Q60" s="41" t="s">
        <v>139</v>
      </c>
      <c r="R60" s="41">
        <f t="shared" si="1"/>
        <v>40</v>
      </c>
      <c r="S60" s="41">
        <f t="shared" si="1"/>
        <v>0</v>
      </c>
      <c r="T60" s="41">
        <f t="shared" si="2"/>
        <v>40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13">
        <f t="shared" si="0"/>
        <v>0</v>
      </c>
      <c r="P61" s="414"/>
      <c r="Q61" s="17" t="s">
        <v>383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405" t="s">
        <v>142</v>
      </c>
      <c r="P62" s="405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22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22</v>
      </c>
      <c r="N63" s="26">
        <f>2*(COUNTIF($M$17:$N$28,"TRANG")+COUNTIF(K17:L28,"TRANG"))</f>
        <v>2</v>
      </c>
      <c r="O63" s="400">
        <f t="shared" ref="O63:O68" si="3">SUM(M63:N63)</f>
        <v>24</v>
      </c>
      <c r="P63" s="400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401">
        <f t="shared" si="3"/>
        <v>14</v>
      </c>
      <c r="P64" s="401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4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2</v>
      </c>
      <c r="O65" s="402">
        <f t="shared" si="3"/>
        <v>6</v>
      </c>
      <c r="P65" s="402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2</v>
      </c>
      <c r="N66" s="15">
        <f>2*(COUNTIF($M$17:$N$28,"NGUYÊN")+COUNTIF(K16:L26,"NGUYÊN"))</f>
        <v>4</v>
      </c>
      <c r="O66" s="403">
        <f t="shared" si="3"/>
        <v>6</v>
      </c>
      <c r="P66" s="403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14</v>
      </c>
      <c r="L67" s="41">
        <f>2*(COUNTIF($M$17:$N$28,"DÂN")+COUNTIF(K17:L28,"DÂN"))</f>
        <v>0</v>
      </c>
      <c r="M67" s="71">
        <f>2*(COUNTIF($C$17:$J$28,"DÂN")+COUNTIF($Q$17:$X$28,"DÂN")-COUNTIF(I32:L33,"DÂN"))</f>
        <v>14</v>
      </c>
      <c r="N67" s="41">
        <f>2*(COUNTIF($M$17:$N$28,"DÂN")+COUNTIF(K17:L28,"DÂN"))</f>
        <v>0</v>
      </c>
      <c r="O67" s="404">
        <f t="shared" si="3"/>
        <v>14</v>
      </c>
      <c r="P67" s="404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412">
        <f t="shared" si="3"/>
        <v>0</v>
      </c>
      <c r="P68" s="412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405" t="s">
        <v>142</v>
      </c>
      <c r="P69" s="405"/>
      <c r="T69" s="94"/>
    </row>
    <row r="70" spans="7:20" ht="29.25" customHeight="1" x14ac:dyDescent="0.25">
      <c r="G70" s="406"/>
      <c r="I70" s="24" t="s">
        <v>135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0</v>
      </c>
      <c r="O70" s="400">
        <f t="shared" ref="O70:O75" si="4">SUM(M70:N70)</f>
        <v>10</v>
      </c>
      <c r="P70" s="400"/>
      <c r="T70" s="94"/>
    </row>
    <row r="71" spans="7:20" ht="29.25" customHeight="1" x14ac:dyDescent="0.25">
      <c r="G71" s="406"/>
      <c r="I71" s="27" t="s">
        <v>136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401">
        <f t="shared" si="4"/>
        <v>10</v>
      </c>
      <c r="P71" s="401"/>
      <c r="T71" s="94"/>
    </row>
    <row r="72" spans="7:20" ht="29.25" customHeight="1" x14ac:dyDescent="0.25">
      <c r="G72" s="406"/>
      <c r="I72" s="37" t="s">
        <v>137</v>
      </c>
      <c r="J72" s="38"/>
      <c r="K72" s="20">
        <f>2*(COUNTIF($C$30:$J$41,"NHU")+COUNTIF($Q$30:$X$41,"NHU")-COUNTIF($G$41:$J$41,"NHU"))</f>
        <v>6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6</v>
      </c>
      <c r="N72" s="20">
        <f>2*(COUNTIF($M$30:$N$41,"NHU")+COUNTIF(K31:L41,"NHU"))</f>
        <v>0</v>
      </c>
      <c r="O72" s="402">
        <f t="shared" si="4"/>
        <v>6</v>
      </c>
      <c r="P72" s="402"/>
      <c r="T72" s="94"/>
    </row>
    <row r="73" spans="7:20" ht="29.25" customHeight="1" x14ac:dyDescent="0.25">
      <c r="G73" s="406"/>
      <c r="I73" s="30" t="s">
        <v>138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403">
        <f t="shared" si="4"/>
        <v>14</v>
      </c>
      <c r="P73" s="403"/>
      <c r="T73" s="94"/>
    </row>
    <row r="74" spans="7:20" ht="29.25" customHeight="1" x14ac:dyDescent="0.25">
      <c r="G74" s="406"/>
      <c r="I74" s="39" t="s">
        <v>139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0</v>
      </c>
      <c r="M74" s="41">
        <f>2*(COUNTIF($C$30:$J$41,"DÂN")+COUNTIF($Q$30:$X$41,"DÂN")-COUNTIF($G$41:$J$41,"DÂN"))</f>
        <v>8</v>
      </c>
      <c r="N74" s="41">
        <f>2*(COUNTIF($M$30:$N$41,"DÂN")+COUNTIF(K31:L41,"DÂN"))</f>
        <v>0</v>
      </c>
      <c r="O74" s="404">
        <f t="shared" si="4"/>
        <v>8</v>
      </c>
      <c r="P74" s="404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12">
        <f t="shared" si="4"/>
        <v>0</v>
      </c>
      <c r="P75" s="412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405" t="s">
        <v>142</v>
      </c>
      <c r="P76" s="405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400">
        <f t="shared" ref="O77:O82" si="5">SUM(M77:N77)</f>
        <v>16</v>
      </c>
      <c r="P77" s="400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401">
        <f t="shared" si="5"/>
        <v>8</v>
      </c>
      <c r="P78" s="401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4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4</v>
      </c>
      <c r="N79" s="20">
        <f>2*(COUNTIF($M$43:$N$54,"NHU")+COUNTIF(K43:L54,"NHU"))</f>
        <v>2</v>
      </c>
      <c r="O79" s="402">
        <f t="shared" si="5"/>
        <v>6</v>
      </c>
      <c r="P79" s="402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403">
        <f t="shared" si="5"/>
        <v>12</v>
      </c>
      <c r="P80" s="403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404">
        <f t="shared" si="5"/>
        <v>10</v>
      </c>
      <c r="P81" s="404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412">
        <f t="shared" si="5"/>
        <v>0</v>
      </c>
      <c r="P82" s="412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436" t="s">
        <v>448</v>
      </c>
      <c r="C1" s="437"/>
      <c r="D1" s="437"/>
      <c r="E1" s="437"/>
      <c r="F1" s="437"/>
      <c r="G1" s="437"/>
      <c r="H1" s="437"/>
      <c r="I1" s="82"/>
    </row>
    <row r="2" spans="2:9" ht="36.75" customHeight="1" thickBot="1" x14ac:dyDescent="0.3">
      <c r="B2" s="144" t="s">
        <v>449</v>
      </c>
      <c r="C2" s="144" t="s">
        <v>3</v>
      </c>
      <c r="D2" s="144" t="s">
        <v>450</v>
      </c>
      <c r="E2" s="144" t="s">
        <v>451</v>
      </c>
      <c r="F2" s="144" t="s">
        <v>452</v>
      </c>
      <c r="G2" s="144" t="s">
        <v>453</v>
      </c>
      <c r="H2" s="144" t="s">
        <v>454</v>
      </c>
      <c r="I2" s="82"/>
    </row>
    <row r="3" spans="2:9" ht="57.75" customHeight="1" thickBot="1" x14ac:dyDescent="0.3">
      <c r="B3" s="165">
        <v>3</v>
      </c>
      <c r="C3" s="140" t="s">
        <v>455</v>
      </c>
      <c r="D3" s="153" t="s">
        <v>456</v>
      </c>
      <c r="E3" s="142" t="s">
        <v>457</v>
      </c>
      <c r="F3" s="153" t="s">
        <v>31</v>
      </c>
      <c r="G3" s="135" t="s">
        <v>458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459</v>
      </c>
      <c r="D4" s="154" t="s">
        <v>460</v>
      </c>
      <c r="E4" s="154" t="s">
        <v>457</v>
      </c>
      <c r="F4" s="154" t="s">
        <v>31</v>
      </c>
      <c r="G4" s="156" t="s">
        <v>458</v>
      </c>
      <c r="H4" s="156" t="s">
        <v>461</v>
      </c>
      <c r="I4" s="145">
        <v>2</v>
      </c>
    </row>
    <row r="5" spans="2:9" ht="52.5" customHeight="1" thickBot="1" x14ac:dyDescent="0.3">
      <c r="B5" s="438">
        <v>6</v>
      </c>
      <c r="C5" s="440" t="s">
        <v>462</v>
      </c>
      <c r="D5" s="153" t="s">
        <v>463</v>
      </c>
      <c r="E5" s="142" t="s">
        <v>464</v>
      </c>
      <c r="F5" s="153" t="s">
        <v>31</v>
      </c>
      <c r="G5" s="135" t="s">
        <v>465</v>
      </c>
      <c r="H5" s="143"/>
      <c r="I5" s="145">
        <v>2</v>
      </c>
    </row>
    <row r="6" spans="2:9" ht="52.5" customHeight="1" thickBot="1" x14ac:dyDescent="0.3">
      <c r="B6" s="439"/>
      <c r="C6" s="441"/>
      <c r="D6" s="141" t="s">
        <v>466</v>
      </c>
      <c r="E6" s="142" t="s">
        <v>457</v>
      </c>
      <c r="F6" s="153" t="s">
        <v>31</v>
      </c>
      <c r="G6" s="135" t="s">
        <v>465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467</v>
      </c>
      <c r="D7" s="141" t="s">
        <v>468</v>
      </c>
      <c r="E7" s="142" t="s">
        <v>457</v>
      </c>
      <c r="F7" s="153" t="s">
        <v>31</v>
      </c>
      <c r="G7" s="135" t="s">
        <v>458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469</v>
      </c>
      <c r="D8" s="141" t="s">
        <v>470</v>
      </c>
      <c r="E8" s="142" t="s">
        <v>457</v>
      </c>
      <c r="F8" s="153" t="s">
        <v>31</v>
      </c>
      <c r="G8" s="135" t="s">
        <v>465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471</v>
      </c>
      <c r="D9" s="141" t="s">
        <v>472</v>
      </c>
      <c r="E9" s="142" t="s">
        <v>473</v>
      </c>
      <c r="F9" s="153" t="s">
        <v>31</v>
      </c>
      <c r="G9" s="135" t="s">
        <v>465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474</v>
      </c>
      <c r="D10" s="141" t="s">
        <v>475</v>
      </c>
      <c r="E10" s="142" t="s">
        <v>457</v>
      </c>
      <c r="F10" s="153" t="s">
        <v>31</v>
      </c>
      <c r="G10" s="135" t="s">
        <v>465</v>
      </c>
      <c r="H10" s="153"/>
      <c r="I10" s="145">
        <v>2</v>
      </c>
    </row>
    <row r="11" spans="2:9" ht="52.5" customHeight="1" thickBot="1" x14ac:dyDescent="0.3">
      <c r="B11" s="438">
        <v>3</v>
      </c>
      <c r="C11" s="440" t="s">
        <v>476</v>
      </c>
      <c r="D11" s="141" t="s">
        <v>466</v>
      </c>
      <c r="E11" s="142" t="s">
        <v>464</v>
      </c>
      <c r="F11" s="153" t="s">
        <v>31</v>
      </c>
      <c r="G11" s="135" t="s">
        <v>465</v>
      </c>
      <c r="H11" s="142"/>
      <c r="I11" s="145">
        <v>2</v>
      </c>
    </row>
    <row r="12" spans="2:9" ht="52.5" customHeight="1" thickBot="1" x14ac:dyDescent="0.3">
      <c r="B12" s="439"/>
      <c r="C12" s="441"/>
      <c r="D12" s="141" t="s">
        <v>463</v>
      </c>
      <c r="E12" s="142" t="s">
        <v>457</v>
      </c>
      <c r="F12" s="153" t="s">
        <v>31</v>
      </c>
      <c r="G12" s="135" t="s">
        <v>465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477</v>
      </c>
      <c r="D13" s="141" t="s">
        <v>460</v>
      </c>
      <c r="E13" s="142" t="s">
        <v>457</v>
      </c>
      <c r="F13" s="153" t="s">
        <v>31</v>
      </c>
      <c r="G13" s="135" t="s">
        <v>458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478</v>
      </c>
      <c r="D14" s="141" t="s">
        <v>456</v>
      </c>
      <c r="E14" s="142" t="s">
        <v>457</v>
      </c>
      <c r="F14" s="153" t="s">
        <v>31</v>
      </c>
      <c r="G14" s="135" t="s">
        <v>458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479</v>
      </c>
      <c r="D15" s="141" t="s">
        <v>468</v>
      </c>
      <c r="E15" s="142" t="s">
        <v>457</v>
      </c>
      <c r="F15" s="153" t="s">
        <v>31</v>
      </c>
      <c r="G15" s="135" t="s">
        <v>458</v>
      </c>
      <c r="H15" s="153"/>
      <c r="I15" s="145">
        <v>2</v>
      </c>
    </row>
    <row r="16" spans="2:9" ht="52.5" customHeight="1" thickBot="1" x14ac:dyDescent="0.3">
      <c r="B16" s="438">
        <v>6</v>
      </c>
      <c r="C16" s="440" t="s">
        <v>480</v>
      </c>
      <c r="D16" s="141" t="s">
        <v>472</v>
      </c>
      <c r="E16" s="142" t="s">
        <v>464</v>
      </c>
      <c r="F16" s="153" t="s">
        <v>31</v>
      </c>
      <c r="G16" s="135" t="s">
        <v>465</v>
      </c>
      <c r="H16" s="143"/>
      <c r="I16" s="145">
        <v>2</v>
      </c>
    </row>
    <row r="17" spans="2:10" ht="52.5" customHeight="1" thickBot="1" x14ac:dyDescent="0.3">
      <c r="B17" s="442"/>
      <c r="C17" s="443"/>
      <c r="D17" s="141" t="s">
        <v>475</v>
      </c>
      <c r="E17" s="142" t="s">
        <v>457</v>
      </c>
      <c r="F17" s="153" t="s">
        <v>31</v>
      </c>
      <c r="G17" s="135" t="s">
        <v>465</v>
      </c>
      <c r="H17" s="143"/>
      <c r="I17" s="145">
        <v>2</v>
      </c>
    </row>
    <row r="18" spans="2:10" ht="52.5" customHeight="1" thickBot="1" x14ac:dyDescent="0.3">
      <c r="B18" s="439"/>
      <c r="C18" s="441"/>
      <c r="D18" s="141" t="s">
        <v>470</v>
      </c>
      <c r="E18" s="166" t="s">
        <v>481</v>
      </c>
      <c r="F18" s="153" t="s">
        <v>31</v>
      </c>
      <c r="G18" s="135" t="s">
        <v>465</v>
      </c>
      <c r="H18" s="143"/>
      <c r="I18" s="145">
        <v>2</v>
      </c>
    </row>
    <row r="19" spans="2:10" ht="69.75" customHeight="1" thickBot="1" x14ac:dyDescent="0.4">
      <c r="B19" s="432" t="s">
        <v>482</v>
      </c>
      <c r="C19" s="433"/>
      <c r="D19" s="434"/>
      <c r="E19" s="434"/>
      <c r="F19" s="434"/>
      <c r="G19" s="434"/>
      <c r="H19" s="435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444" t="s">
        <v>483</v>
      </c>
      <c r="B1" s="445"/>
      <c r="C1" s="445"/>
      <c r="D1" s="445"/>
      <c r="E1" s="445"/>
      <c r="F1" s="445"/>
      <c r="G1" s="445"/>
      <c r="H1" s="445"/>
      <c r="I1" s="445"/>
      <c r="J1" s="445"/>
    </row>
    <row r="2" spans="1:10" s="46" customFormat="1" ht="50.25" customHeight="1" x14ac:dyDescent="0.35">
      <c r="A2" s="446" t="e">
        <f>"Tuần "&amp;DAY(B4)&amp;"-"&amp;TEXT(B10,"DD/MM/YYYY")</f>
        <v>#VALUE!</v>
      </c>
      <c r="B2" s="447"/>
      <c r="C2" s="447"/>
      <c r="D2" s="447"/>
      <c r="E2" s="448"/>
      <c r="F2" s="449" t="s">
        <v>484</v>
      </c>
      <c r="G2" s="450"/>
      <c r="H2" s="450"/>
      <c r="I2" s="450"/>
      <c r="J2" s="451"/>
    </row>
    <row r="3" spans="1:10" s="46" customFormat="1" ht="42" customHeight="1" x14ac:dyDescent="0.35">
      <c r="A3" s="42" t="s">
        <v>449</v>
      </c>
      <c r="B3" s="43" t="s">
        <v>3</v>
      </c>
      <c r="C3" s="44" t="s">
        <v>450</v>
      </c>
      <c r="D3" s="44" t="s">
        <v>451</v>
      </c>
      <c r="E3" s="44" t="s">
        <v>485</v>
      </c>
      <c r="F3" s="45" t="s">
        <v>449</v>
      </c>
      <c r="G3" s="43" t="s">
        <v>3</v>
      </c>
      <c r="H3" s="44" t="s">
        <v>450</v>
      </c>
      <c r="I3" s="112" t="s">
        <v>451</v>
      </c>
      <c r="J3" s="112" t="s">
        <v>485</v>
      </c>
    </row>
    <row r="4" spans="1:10" s="46" customFormat="1" ht="66.75" customHeight="1" x14ac:dyDescent="0.35">
      <c r="A4" s="63">
        <v>2</v>
      </c>
      <c r="B4" s="54" t="s">
        <v>486</v>
      </c>
      <c r="C4" s="55"/>
      <c r="D4" s="57"/>
      <c r="E4" s="58"/>
      <c r="F4" s="64">
        <v>2</v>
      </c>
      <c r="G4" s="54" t="s">
        <v>487</v>
      </c>
      <c r="I4" s="114"/>
      <c r="J4" s="111"/>
    </row>
    <row r="5" spans="1:10" s="65" customFormat="1" ht="66.75" customHeight="1" x14ac:dyDescent="0.35">
      <c r="A5" s="63">
        <v>3</v>
      </c>
      <c r="B5" s="54" t="s">
        <v>488</v>
      </c>
      <c r="C5" s="57"/>
      <c r="D5" s="57"/>
      <c r="E5" s="87"/>
      <c r="F5" s="64">
        <v>3</v>
      </c>
      <c r="G5" s="54" t="s">
        <v>489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459">
        <v>4</v>
      </c>
      <c r="G6" s="452" t="s">
        <v>490</v>
      </c>
      <c r="H6" s="100" t="s">
        <v>491</v>
      </c>
      <c r="I6" s="101" t="s">
        <v>492</v>
      </c>
      <c r="J6" s="102" t="s">
        <v>493</v>
      </c>
    </row>
    <row r="7" spans="1:10" s="65" customFormat="1" ht="66.75" customHeight="1" x14ac:dyDescent="0.35">
      <c r="A7" s="63">
        <v>4</v>
      </c>
      <c r="B7" s="54" t="s">
        <v>494</v>
      </c>
      <c r="C7" s="55"/>
      <c r="D7" s="57" t="s">
        <v>495</v>
      </c>
      <c r="E7" s="58" t="s">
        <v>493</v>
      </c>
      <c r="F7" s="460"/>
      <c r="G7" s="453"/>
      <c r="H7" s="100" t="s">
        <v>496</v>
      </c>
      <c r="I7" s="101" t="s">
        <v>497</v>
      </c>
      <c r="J7" s="102" t="s">
        <v>493</v>
      </c>
    </row>
    <row r="8" spans="1:10" s="65" customFormat="1" ht="60" customHeight="1" x14ac:dyDescent="0.35">
      <c r="A8" s="457">
        <v>5</v>
      </c>
      <c r="B8" s="452" t="s">
        <v>498</v>
      </c>
      <c r="C8" s="55"/>
      <c r="D8" s="57"/>
      <c r="E8" s="87"/>
      <c r="F8" s="459">
        <v>5</v>
      </c>
      <c r="G8" s="452" t="s">
        <v>499</v>
      </c>
      <c r="H8" s="55"/>
      <c r="I8" s="57"/>
      <c r="J8" s="58"/>
    </row>
    <row r="9" spans="1:10" s="65" customFormat="1" ht="60" customHeight="1" x14ac:dyDescent="0.35">
      <c r="A9" s="458"/>
      <c r="B9" s="453"/>
      <c r="C9" s="100"/>
      <c r="D9" s="101" t="s">
        <v>497</v>
      </c>
      <c r="E9" s="102" t="s">
        <v>493</v>
      </c>
      <c r="F9" s="460"/>
      <c r="G9" s="453"/>
      <c r="H9" s="55"/>
      <c r="I9" s="57"/>
      <c r="J9" s="58"/>
    </row>
    <row r="10" spans="1:10" s="65" customFormat="1" ht="56.25" customHeight="1" x14ac:dyDescent="0.35">
      <c r="A10" s="457">
        <v>6</v>
      </c>
      <c r="B10" s="452" t="s">
        <v>500</v>
      </c>
      <c r="C10" s="55"/>
      <c r="D10" s="57"/>
      <c r="E10" s="87"/>
      <c r="F10" s="459">
        <v>6</v>
      </c>
      <c r="G10" s="452" t="s">
        <v>501</v>
      </c>
      <c r="H10" s="55" t="s">
        <v>502</v>
      </c>
      <c r="I10" s="57" t="s">
        <v>497</v>
      </c>
      <c r="J10" s="87" t="s">
        <v>493</v>
      </c>
    </row>
    <row r="11" spans="1:10" s="65" customFormat="1" ht="56.25" customHeight="1" x14ac:dyDescent="0.35">
      <c r="A11" s="458"/>
      <c r="B11" s="453"/>
      <c r="C11" s="101"/>
      <c r="D11" s="101" t="s">
        <v>495</v>
      </c>
      <c r="E11" s="107" t="s">
        <v>493</v>
      </c>
      <c r="F11" s="460"/>
      <c r="G11" s="453"/>
      <c r="H11" s="55"/>
      <c r="I11" s="57"/>
      <c r="J11" s="87"/>
    </row>
    <row r="12" spans="1:10" s="46" customFormat="1" ht="49.5" customHeight="1" thickBot="1" x14ac:dyDescent="0.4">
      <c r="A12" s="464" t="s">
        <v>503</v>
      </c>
      <c r="B12" s="465"/>
      <c r="C12" s="466"/>
      <c r="D12" s="466"/>
      <c r="E12" s="467"/>
      <c r="F12" s="468" t="s">
        <v>504</v>
      </c>
      <c r="G12" s="469"/>
      <c r="H12" s="469"/>
      <c r="I12" s="469"/>
      <c r="J12" s="469"/>
    </row>
    <row r="13" spans="1:10" s="46" customFormat="1" ht="41.25" customHeight="1" thickBot="1" x14ac:dyDescent="0.4">
      <c r="A13" s="50" t="s">
        <v>449</v>
      </c>
      <c r="B13" s="51" t="s">
        <v>3</v>
      </c>
      <c r="C13" s="52" t="s">
        <v>450</v>
      </c>
      <c r="D13" s="52" t="s">
        <v>451</v>
      </c>
      <c r="E13" s="52" t="s">
        <v>505</v>
      </c>
      <c r="F13" s="53" t="s">
        <v>449</v>
      </c>
      <c r="G13" s="51" t="s">
        <v>3</v>
      </c>
      <c r="H13" s="52" t="s">
        <v>450</v>
      </c>
      <c r="I13" s="52" t="s">
        <v>451</v>
      </c>
      <c r="J13" s="52" t="s">
        <v>485</v>
      </c>
    </row>
    <row r="14" spans="1:10" s="46" customFormat="1" ht="63.75" customHeight="1" x14ac:dyDescent="0.35">
      <c r="A14" s="91">
        <v>2</v>
      </c>
      <c r="B14" s="54" t="s">
        <v>506</v>
      </c>
      <c r="C14" s="90"/>
      <c r="D14" s="90"/>
      <c r="E14" s="90"/>
      <c r="F14" s="56">
        <v>2</v>
      </c>
      <c r="G14" s="54" t="s">
        <v>507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508</v>
      </c>
      <c r="C15" s="55"/>
      <c r="D15" s="57"/>
      <c r="E15" s="87"/>
      <c r="F15" s="56">
        <v>3</v>
      </c>
      <c r="G15" s="54" t="s">
        <v>509</v>
      </c>
      <c r="H15" s="55"/>
      <c r="I15" s="57"/>
      <c r="J15" s="58"/>
    </row>
    <row r="16" spans="1:10" s="46" customFormat="1" ht="63.75" customHeight="1" x14ac:dyDescent="0.35">
      <c r="A16" s="476">
        <v>4</v>
      </c>
      <c r="B16" s="478" t="s">
        <v>510</v>
      </c>
      <c r="C16" s="131" t="s">
        <v>511</v>
      </c>
      <c r="D16" s="125" t="s">
        <v>512</v>
      </c>
      <c r="E16" s="117" t="s">
        <v>493</v>
      </c>
      <c r="F16" s="472"/>
      <c r="G16" s="474"/>
      <c r="H16" s="146" t="s">
        <v>491</v>
      </c>
      <c r="I16" s="125" t="s">
        <v>492</v>
      </c>
      <c r="J16" s="87" t="s">
        <v>493</v>
      </c>
    </row>
    <row r="17" spans="1:10" s="46" customFormat="1" ht="63.75" customHeight="1" x14ac:dyDescent="0.35">
      <c r="A17" s="477"/>
      <c r="B17" s="479"/>
      <c r="C17" s="126" t="s">
        <v>513</v>
      </c>
      <c r="D17" s="113" t="s">
        <v>497</v>
      </c>
      <c r="E17" s="130" t="s">
        <v>493</v>
      </c>
      <c r="F17" s="473"/>
      <c r="G17" s="475"/>
      <c r="H17" s="126" t="s">
        <v>496</v>
      </c>
      <c r="I17" s="57" t="s">
        <v>497</v>
      </c>
      <c r="J17" s="87" t="s">
        <v>493</v>
      </c>
    </row>
    <row r="18" spans="1:10" s="46" customFormat="1" ht="63.75" customHeight="1" x14ac:dyDescent="0.35">
      <c r="A18" s="120">
        <v>5</v>
      </c>
      <c r="B18" s="127" t="s">
        <v>514</v>
      </c>
      <c r="C18" s="114"/>
      <c r="D18" s="114"/>
      <c r="E18" s="111"/>
      <c r="F18" s="128">
        <v>5</v>
      </c>
      <c r="G18" s="118" t="s">
        <v>515</v>
      </c>
      <c r="H18" s="116"/>
      <c r="I18" s="57"/>
      <c r="J18" s="58"/>
    </row>
    <row r="19" spans="1:10" s="46" customFormat="1" ht="63.75" customHeight="1" x14ac:dyDescent="0.35">
      <c r="A19" s="470">
        <v>6</v>
      </c>
      <c r="B19" s="452" t="s">
        <v>516</v>
      </c>
      <c r="C19" s="57" t="s">
        <v>517</v>
      </c>
      <c r="D19" s="57" t="s">
        <v>495</v>
      </c>
      <c r="E19" s="58" t="s">
        <v>493</v>
      </c>
      <c r="F19" s="454">
        <v>6</v>
      </c>
      <c r="G19" s="456" t="s">
        <v>518</v>
      </c>
      <c r="H19" s="55" t="s">
        <v>519</v>
      </c>
      <c r="I19" s="57" t="s">
        <v>497</v>
      </c>
      <c r="J19" s="87" t="s">
        <v>493</v>
      </c>
    </row>
    <row r="20" spans="1:10" s="46" customFormat="1" ht="75" customHeight="1" x14ac:dyDescent="0.35">
      <c r="A20" s="471"/>
      <c r="B20" s="453"/>
      <c r="C20" s="121" t="s">
        <v>520</v>
      </c>
      <c r="D20" s="122" t="s">
        <v>521</v>
      </c>
      <c r="E20" s="124" t="s">
        <v>493</v>
      </c>
      <c r="F20" s="455"/>
      <c r="G20" s="453"/>
      <c r="H20" s="55"/>
      <c r="I20" s="57"/>
      <c r="J20" s="87"/>
    </row>
    <row r="21" spans="1:10" ht="123.75" customHeight="1" x14ac:dyDescent="0.5">
      <c r="A21" s="66"/>
      <c r="B21" s="461" t="s">
        <v>522</v>
      </c>
      <c r="C21" s="462"/>
      <c r="D21" s="462"/>
      <c r="E21" s="462"/>
      <c r="F21" s="462"/>
      <c r="G21" s="462"/>
      <c r="H21" s="462"/>
      <c r="I21" s="462"/>
      <c r="J21" s="463"/>
    </row>
  </sheetData>
  <mergeCells count="24">
    <mergeCell ref="B21:J21"/>
    <mergeCell ref="A12:E12"/>
    <mergeCell ref="F12:J12"/>
    <mergeCell ref="A19:A20"/>
    <mergeCell ref="F16:F17"/>
    <mergeCell ref="G16:G17"/>
    <mergeCell ref="A16:A17"/>
    <mergeCell ref="B16:B17"/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</mergeCells>
  <phoneticPr fontId="3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33D9-D0B2-412E-9A92-2FD3895C69DF}">
  <dimension ref="A1:AH84"/>
  <sheetViews>
    <sheetView topLeftCell="B5" zoomScale="78" zoomScaleNormal="78" workbookViewId="0">
      <selection activeCell="C13" sqref="C13:D13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5.42578125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9" t="s">
        <v>523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1"/>
    </row>
    <row r="2" spans="1:25" s="1" customFormat="1" ht="64.5" customHeight="1" x14ac:dyDescent="0.25">
      <c r="A2" s="392" t="s">
        <v>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3"/>
      <c r="O2" s="394" t="s">
        <v>2</v>
      </c>
      <c r="P2" s="395"/>
      <c r="Q2" s="395"/>
      <c r="R2" s="395"/>
      <c r="S2" s="395"/>
      <c r="T2" s="395"/>
      <c r="U2" s="395"/>
      <c r="V2" s="395"/>
      <c r="W2" s="395"/>
      <c r="X2" s="395"/>
    </row>
    <row r="3" spans="1:25" ht="20.25" thickBot="1" x14ac:dyDescent="0.3">
      <c r="A3" s="396" t="s">
        <v>3</v>
      </c>
      <c r="B3" s="39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430" t="s">
        <v>3</v>
      </c>
      <c r="P3" s="431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79" t="s">
        <v>15</v>
      </c>
      <c r="B4" s="408" t="s">
        <v>524</v>
      </c>
      <c r="C4" s="204" t="s">
        <v>387</v>
      </c>
      <c r="D4" s="205" t="s">
        <v>18</v>
      </c>
      <c r="E4" s="136" t="s">
        <v>386</v>
      </c>
      <c r="F4" s="136" t="s">
        <v>18</v>
      </c>
      <c r="G4" s="11"/>
      <c r="H4" s="11"/>
      <c r="I4" s="11"/>
      <c r="J4" s="11"/>
      <c r="K4" s="181"/>
      <c r="L4" s="182"/>
      <c r="M4" s="7"/>
      <c r="N4" s="119"/>
      <c r="O4" s="419" t="s">
        <v>15</v>
      </c>
      <c r="P4" s="409" t="s">
        <v>524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7"/>
      <c r="B5" s="408"/>
      <c r="C5" s="11"/>
      <c r="D5" s="11"/>
      <c r="E5" s="11"/>
      <c r="F5" s="11"/>
      <c r="G5" s="196"/>
      <c r="H5" s="197"/>
      <c r="I5" s="307" t="s">
        <v>525</v>
      </c>
      <c r="J5" s="308" t="s">
        <v>21</v>
      </c>
      <c r="K5" s="11"/>
      <c r="L5" s="12"/>
      <c r="M5" s="11"/>
      <c r="N5" s="272"/>
      <c r="O5" s="423"/>
      <c r="P5" s="409"/>
      <c r="Q5" s="129"/>
      <c r="R5" s="12"/>
      <c r="S5" s="179" t="s">
        <v>320</v>
      </c>
      <c r="T5" s="180" t="s">
        <v>526</v>
      </c>
      <c r="U5" s="11"/>
      <c r="V5" s="12"/>
      <c r="W5" s="196"/>
      <c r="X5" s="234"/>
    </row>
    <row r="6" spans="1:25" s="13" customFormat="1" ht="36.75" customHeight="1" thickTop="1" x14ac:dyDescent="0.25">
      <c r="A6" s="415" t="s">
        <v>24</v>
      </c>
      <c r="B6" s="417" t="s">
        <v>527</v>
      </c>
      <c r="C6" s="324" t="s">
        <v>528</v>
      </c>
      <c r="D6" s="325" t="s">
        <v>155</v>
      </c>
      <c r="E6" s="188" t="s">
        <v>298</v>
      </c>
      <c r="F6" s="188" t="s">
        <v>155</v>
      </c>
      <c r="G6" s="190"/>
      <c r="H6" s="190"/>
      <c r="I6" s="324" t="s">
        <v>529</v>
      </c>
      <c r="J6" s="325" t="s">
        <v>21</v>
      </c>
      <c r="K6" s="335"/>
      <c r="L6" s="191"/>
      <c r="M6" s="190"/>
      <c r="N6" s="253"/>
      <c r="O6" s="419" t="s">
        <v>24</v>
      </c>
      <c r="P6" s="480" t="s">
        <v>527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6"/>
      <c r="B7" s="418"/>
      <c r="C7" s="195" t="s">
        <v>530</v>
      </c>
      <c r="D7" s="198" t="s">
        <v>21</v>
      </c>
      <c r="E7" s="196"/>
      <c r="F7" s="196"/>
      <c r="G7" s="196"/>
      <c r="H7" s="197"/>
      <c r="I7" s="11"/>
      <c r="J7" s="11"/>
      <c r="K7" s="334" t="s">
        <v>261</v>
      </c>
      <c r="L7" s="336" t="s">
        <v>18</v>
      </c>
      <c r="M7" s="199"/>
      <c r="N7" s="251"/>
      <c r="O7" s="420"/>
      <c r="P7" s="481"/>
      <c r="Q7" s="282"/>
      <c r="R7" s="197"/>
      <c r="S7" s="196"/>
      <c r="T7" s="197"/>
      <c r="U7" s="200" t="s">
        <v>531</v>
      </c>
      <c r="V7" s="201" t="s">
        <v>23</v>
      </c>
      <c r="W7" s="200" t="s">
        <v>532</v>
      </c>
      <c r="X7" s="201" t="s">
        <v>23</v>
      </c>
    </row>
    <row r="8" spans="1:25" s="13" customFormat="1" ht="42" customHeight="1" thickTop="1" x14ac:dyDescent="0.25">
      <c r="A8" s="387" t="s">
        <v>34</v>
      </c>
      <c r="B8" s="408" t="s">
        <v>533</v>
      </c>
      <c r="C8" s="190"/>
      <c r="D8" s="191"/>
      <c r="E8" s="181"/>
      <c r="F8" s="182"/>
      <c r="G8" s="181"/>
      <c r="H8" s="182"/>
      <c r="I8" s="190"/>
      <c r="J8" s="193"/>
      <c r="K8" s="335"/>
      <c r="L8" s="335"/>
      <c r="M8" s="191"/>
      <c r="N8" s="148"/>
      <c r="O8" s="423" t="s">
        <v>34</v>
      </c>
      <c r="P8" s="409" t="s">
        <v>533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7"/>
      <c r="B9" s="408"/>
      <c r="C9" s="196"/>
      <c r="D9" s="197"/>
      <c r="E9" s="207"/>
      <c r="F9" s="12"/>
      <c r="G9" s="207"/>
      <c r="H9" s="12"/>
      <c r="I9" s="320" t="s">
        <v>429</v>
      </c>
      <c r="J9" s="320" t="s">
        <v>18</v>
      </c>
      <c r="M9" s="103"/>
      <c r="N9" s="103"/>
      <c r="O9" s="423"/>
      <c r="P9" s="409"/>
      <c r="Q9" s="284"/>
      <c r="R9" s="202"/>
      <c r="S9" s="175"/>
      <c r="T9" s="12"/>
      <c r="U9" s="11"/>
      <c r="V9" s="12"/>
      <c r="W9" s="11"/>
      <c r="X9" s="267"/>
    </row>
    <row r="10" spans="1:25" s="13" customFormat="1" ht="55.5" customHeight="1" thickTop="1" thickBot="1" x14ac:dyDescent="0.3">
      <c r="A10" s="415" t="s">
        <v>45</v>
      </c>
      <c r="B10" s="417" t="s">
        <v>534</v>
      </c>
      <c r="C10" s="188" t="s">
        <v>289</v>
      </c>
      <c r="D10" s="189" t="s">
        <v>21</v>
      </c>
      <c r="E10" s="190"/>
      <c r="F10" s="190"/>
      <c r="G10" s="190"/>
      <c r="H10" s="191"/>
      <c r="I10" s="203" t="s">
        <v>535</v>
      </c>
      <c r="J10" s="337" t="s">
        <v>18</v>
      </c>
      <c r="K10" s="190"/>
      <c r="L10" s="253"/>
      <c r="M10" s="190"/>
      <c r="N10" s="253"/>
      <c r="O10" s="419" t="s">
        <v>45</v>
      </c>
      <c r="P10" s="480" t="s">
        <v>534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Top="1" thickBot="1" x14ac:dyDescent="0.3">
      <c r="A11" s="416"/>
      <c r="B11" s="418"/>
      <c r="C11" s="195" t="s">
        <v>287</v>
      </c>
      <c r="D11" s="198" t="s">
        <v>18</v>
      </c>
      <c r="E11" s="195" t="s">
        <v>295</v>
      </c>
      <c r="F11" s="198" t="s">
        <v>31</v>
      </c>
      <c r="G11" s="207"/>
      <c r="H11" s="196"/>
      <c r="I11" s="177" t="s">
        <v>417</v>
      </c>
      <c r="J11" s="177" t="s">
        <v>31</v>
      </c>
      <c r="K11" s="196"/>
      <c r="L11" s="197"/>
      <c r="M11" s="199"/>
      <c r="N11" s="251"/>
      <c r="O11" s="420"/>
      <c r="P11" s="481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87" t="s">
        <v>56</v>
      </c>
      <c r="B12" s="408" t="s">
        <v>536</v>
      </c>
      <c r="C12" s="11"/>
      <c r="D12" s="11"/>
      <c r="E12" s="7"/>
      <c r="F12" s="7"/>
      <c r="G12" s="324" t="s">
        <v>537</v>
      </c>
      <c r="H12" s="325" t="s">
        <v>31</v>
      </c>
      <c r="I12" s="188" t="s">
        <v>331</v>
      </c>
      <c r="J12" s="189" t="s">
        <v>31</v>
      </c>
      <c r="K12" s="181"/>
      <c r="L12" s="182"/>
      <c r="M12" s="190"/>
      <c r="N12" s="191"/>
      <c r="O12" s="423" t="s">
        <v>56</v>
      </c>
      <c r="P12" s="409" t="s">
        <v>536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87"/>
      <c r="B13" s="408"/>
      <c r="C13" s="69" t="s">
        <v>538</v>
      </c>
      <c r="D13" s="69" t="s">
        <v>155</v>
      </c>
      <c r="E13" s="195" t="s">
        <v>425</v>
      </c>
      <c r="F13" s="195" t="s">
        <v>155</v>
      </c>
      <c r="G13" s="11"/>
      <c r="H13" s="12"/>
      <c r="I13" s="11"/>
      <c r="J13" s="11"/>
      <c r="K13" s="307" t="s">
        <v>539</v>
      </c>
      <c r="L13" s="308" t="s">
        <v>21</v>
      </c>
      <c r="M13" s="11"/>
      <c r="N13" s="103"/>
      <c r="O13" s="423"/>
      <c r="P13" s="409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64</v>
      </c>
      <c r="B14" s="213" t="s">
        <v>540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540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5" t="s">
        <v>3</v>
      </c>
      <c r="B16" s="426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25" t="s">
        <v>3</v>
      </c>
      <c r="P16" s="427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87" t="s">
        <v>15</v>
      </c>
      <c r="B17" s="408" t="s">
        <v>541</v>
      </c>
      <c r="C17" s="305" t="s">
        <v>542</v>
      </c>
      <c r="D17" s="232" t="s">
        <v>18</v>
      </c>
      <c r="E17" s="104"/>
      <c r="F17" s="104"/>
      <c r="G17" s="104"/>
      <c r="H17" s="104"/>
      <c r="I17" s="305" t="s">
        <v>543</v>
      </c>
      <c r="J17" s="232" t="s">
        <v>21</v>
      </c>
      <c r="K17" s="183"/>
      <c r="L17" s="182"/>
      <c r="M17" s="181"/>
      <c r="N17" s="274"/>
      <c r="O17" s="423" t="s">
        <v>15</v>
      </c>
      <c r="P17" s="409" t="s">
        <v>541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87"/>
      <c r="B18" s="408"/>
      <c r="C18" s="11"/>
      <c r="D18" s="12"/>
      <c r="E18" s="177" t="s">
        <v>97</v>
      </c>
      <c r="F18" s="177" t="s">
        <v>155</v>
      </c>
      <c r="G18" s="11"/>
      <c r="H18" s="12"/>
      <c r="I18" s="11"/>
      <c r="J18" s="12"/>
      <c r="K18" s="181"/>
      <c r="L18" s="182"/>
      <c r="M18" s="11"/>
      <c r="N18" s="103"/>
      <c r="O18" s="423"/>
      <c r="P18" s="409"/>
      <c r="Q18" s="284"/>
      <c r="R18" s="202"/>
      <c r="S18" s="175"/>
      <c r="T18" s="12"/>
      <c r="U18" s="11"/>
      <c r="V18" s="12"/>
      <c r="W18" s="307" t="s">
        <v>544</v>
      </c>
      <c r="X18" s="333" t="s">
        <v>545</v>
      </c>
    </row>
    <row r="19" spans="1:34" s="13" customFormat="1" ht="47.25" customHeight="1" thickTop="1" x14ac:dyDescent="0.25">
      <c r="A19" s="415" t="s">
        <v>24</v>
      </c>
      <c r="B19" s="417" t="s">
        <v>546</v>
      </c>
      <c r="C19" s="326" t="s">
        <v>401</v>
      </c>
      <c r="D19" s="313" t="s">
        <v>21</v>
      </c>
      <c r="E19" s="190"/>
      <c r="F19" s="191"/>
      <c r="G19" s="192"/>
      <c r="H19" s="192"/>
      <c r="I19" s="188" t="s">
        <v>402</v>
      </c>
      <c r="J19" s="189" t="s">
        <v>21</v>
      </c>
      <c r="K19" s="190"/>
      <c r="L19" s="191"/>
      <c r="M19" s="190"/>
      <c r="N19" s="253"/>
      <c r="O19" s="419" t="s">
        <v>24</v>
      </c>
      <c r="P19" s="480" t="s">
        <v>546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16"/>
      <c r="B20" s="418"/>
      <c r="C20" s="104"/>
      <c r="D20" s="315"/>
      <c r="E20" s="307" t="s">
        <v>547</v>
      </c>
      <c r="F20" s="308" t="s">
        <v>155</v>
      </c>
      <c r="G20" s="196"/>
      <c r="H20" s="196"/>
      <c r="I20" s="195" t="s">
        <v>80</v>
      </c>
      <c r="J20" s="195" t="s">
        <v>31</v>
      </c>
      <c r="K20" s="195" t="s">
        <v>438</v>
      </c>
      <c r="L20" s="195" t="s">
        <v>18</v>
      </c>
      <c r="M20" s="196"/>
      <c r="N20" s="275"/>
      <c r="O20" s="420"/>
      <c r="P20" s="481"/>
      <c r="Q20" s="282"/>
      <c r="R20" s="197"/>
      <c r="S20" s="282"/>
      <c r="T20" s="197"/>
      <c r="U20" s="196"/>
      <c r="V20" s="197"/>
      <c r="W20" s="307" t="s">
        <v>548</v>
      </c>
      <c r="X20" s="333" t="s">
        <v>23</v>
      </c>
    </row>
    <row r="21" spans="1:34" s="13" customFormat="1" ht="43.5" customHeight="1" thickTop="1" thickBot="1" x14ac:dyDescent="0.3">
      <c r="A21" s="387" t="s">
        <v>34</v>
      </c>
      <c r="B21" s="408" t="s">
        <v>549</v>
      </c>
      <c r="C21" s="192"/>
      <c r="D21" s="105"/>
      <c r="E21" s="181"/>
      <c r="F21" s="182"/>
      <c r="G21" s="188" t="s">
        <v>412</v>
      </c>
      <c r="H21" s="189" t="s">
        <v>31</v>
      </c>
      <c r="I21" s="204" t="s">
        <v>217</v>
      </c>
      <c r="J21" s="205" t="s">
        <v>31</v>
      </c>
      <c r="K21" s="200" t="s">
        <v>440</v>
      </c>
      <c r="L21" s="229" t="s">
        <v>23</v>
      </c>
      <c r="M21" s="181"/>
      <c r="N21" s="148"/>
      <c r="O21" s="423" t="s">
        <v>34</v>
      </c>
      <c r="P21" s="409" t="s">
        <v>549</v>
      </c>
      <c r="Q21" s="106"/>
      <c r="R21" s="182"/>
      <c r="S21" s="181"/>
      <c r="T21" s="182"/>
      <c r="U21" s="181"/>
      <c r="V21" s="105"/>
      <c r="W21" s="193"/>
      <c r="X21" s="190"/>
    </row>
    <row r="22" spans="1:34" s="13" customFormat="1" ht="39.75" customHeight="1" thickTop="1" thickBot="1" x14ac:dyDescent="0.3">
      <c r="A22" s="387"/>
      <c r="B22" s="408"/>
      <c r="C22" s="196"/>
      <c r="D22" s="196"/>
      <c r="E22" s="177" t="s">
        <v>151</v>
      </c>
      <c r="F22" s="177" t="s">
        <v>18</v>
      </c>
      <c r="G22" s="177" t="s">
        <v>409</v>
      </c>
      <c r="H22" s="177" t="s">
        <v>155</v>
      </c>
      <c r="I22" s="11"/>
      <c r="J22" s="11"/>
      <c r="K22" s="11"/>
      <c r="L22" s="12"/>
      <c r="M22" s="11"/>
      <c r="N22" s="103"/>
      <c r="O22" s="423"/>
      <c r="P22" s="409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415" t="s">
        <v>45</v>
      </c>
      <c r="B23" s="417" t="s">
        <v>550</v>
      </c>
      <c r="C23" s="305" t="s">
        <v>551</v>
      </c>
      <c r="D23" s="232" t="s">
        <v>155</v>
      </c>
      <c r="E23" s="188" t="s">
        <v>442</v>
      </c>
      <c r="F23" s="189" t="s">
        <v>155</v>
      </c>
      <c r="G23" s="190"/>
      <c r="H23" s="191"/>
      <c r="I23" s="188" t="s">
        <v>86</v>
      </c>
      <c r="J23" s="189" t="s">
        <v>31</v>
      </c>
      <c r="K23" s="188" t="s">
        <v>413</v>
      </c>
      <c r="L23" s="189" t="s">
        <v>31</v>
      </c>
      <c r="M23" s="235"/>
      <c r="N23" s="253"/>
      <c r="O23" s="419" t="s">
        <v>45</v>
      </c>
      <c r="P23" s="480" t="s">
        <v>550</v>
      </c>
      <c r="Q23" s="192"/>
      <c r="R23" s="192"/>
      <c r="S23" s="192"/>
      <c r="T23" s="193"/>
      <c r="U23" s="190"/>
      <c r="V23" s="193"/>
      <c r="W23" s="193"/>
      <c r="X23" s="190"/>
    </row>
    <row r="24" spans="1:34" s="13" customFormat="1" ht="42" customHeight="1" thickBot="1" x14ac:dyDescent="0.3">
      <c r="A24" s="416"/>
      <c r="B24" s="418"/>
      <c r="C24" s="244" t="s">
        <v>552</v>
      </c>
      <c r="D24" s="322" t="s">
        <v>18</v>
      </c>
      <c r="E24" s="244" t="s">
        <v>277</v>
      </c>
      <c r="F24" s="322" t="s">
        <v>18</v>
      </c>
      <c r="G24" s="315"/>
      <c r="H24" s="105"/>
      <c r="I24" s="11"/>
      <c r="J24" s="196"/>
      <c r="K24" s="196"/>
      <c r="L24" s="197"/>
      <c r="M24" s="196"/>
      <c r="N24" s="251"/>
      <c r="O24" s="420"/>
      <c r="P24" s="481"/>
      <c r="Q24" s="282"/>
      <c r="R24" s="197"/>
      <c r="S24" s="282"/>
      <c r="T24" s="197"/>
      <c r="U24" s="196"/>
      <c r="V24" s="197"/>
      <c r="W24" s="197"/>
      <c r="X24" s="196"/>
    </row>
    <row r="25" spans="1:34" s="13" customFormat="1" ht="44.25" customHeight="1" thickTop="1" x14ac:dyDescent="0.25">
      <c r="A25" s="387" t="s">
        <v>56</v>
      </c>
      <c r="B25" s="408" t="s">
        <v>553</v>
      </c>
      <c r="C25" s="203" t="s">
        <v>399</v>
      </c>
      <c r="D25" s="305" t="s">
        <v>155</v>
      </c>
      <c r="E25" s="190"/>
      <c r="F25" s="190"/>
      <c r="G25" s="203" t="s">
        <v>415</v>
      </c>
      <c r="H25" s="305" t="s">
        <v>21</v>
      </c>
      <c r="I25" s="305" t="s">
        <v>416</v>
      </c>
      <c r="J25" s="203" t="s">
        <v>21</v>
      </c>
      <c r="K25" s="181"/>
      <c r="L25" s="148"/>
      <c r="M25" s="181" t="s">
        <v>51</v>
      </c>
      <c r="N25" s="148"/>
      <c r="O25" s="423" t="s">
        <v>56</v>
      </c>
      <c r="P25" s="409" t="s">
        <v>553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87"/>
      <c r="B26" s="408"/>
      <c r="C26" s="69" t="s">
        <v>445</v>
      </c>
      <c r="D26" s="203" t="s">
        <v>21</v>
      </c>
      <c r="E26" s="196"/>
      <c r="F26" s="196"/>
      <c r="G26" s="11"/>
      <c r="H26" s="11"/>
      <c r="I26" s="195" t="s">
        <v>439</v>
      </c>
      <c r="J26" s="195" t="s">
        <v>31</v>
      </c>
      <c r="K26" s="11"/>
      <c r="L26" s="103"/>
      <c r="M26" s="11"/>
      <c r="N26" s="103"/>
      <c r="O26" s="423"/>
      <c r="P26" s="409"/>
      <c r="Q26" s="288" t="s">
        <v>419</v>
      </c>
      <c r="R26" s="233" t="s">
        <v>23</v>
      </c>
      <c r="S26" s="307" t="s">
        <v>554</v>
      </c>
      <c r="T26" s="333" t="s">
        <v>23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555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555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25" t="s">
        <v>3</v>
      </c>
      <c r="B29" s="426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25" t="s">
        <v>3</v>
      </c>
      <c r="P29" s="427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53.25" customHeight="1" thickTop="1" x14ac:dyDescent="0.25">
      <c r="A30" s="407" t="s">
        <v>15</v>
      </c>
      <c r="B30" s="408" t="s">
        <v>556</v>
      </c>
      <c r="C30" s="311" t="s">
        <v>289</v>
      </c>
      <c r="D30" s="322" t="s">
        <v>21</v>
      </c>
      <c r="E30" s="104"/>
      <c r="F30" s="105"/>
      <c r="G30" s="104"/>
      <c r="H30" s="104"/>
      <c r="I30" s="305" t="s">
        <v>557</v>
      </c>
      <c r="J30" s="69" t="s">
        <v>21</v>
      </c>
      <c r="K30" s="190"/>
      <c r="L30" s="191"/>
      <c r="M30" s="181"/>
      <c r="N30" s="148"/>
      <c r="O30" s="423" t="s">
        <v>15</v>
      </c>
      <c r="P30" s="409" t="s">
        <v>556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407"/>
      <c r="B31" s="408"/>
      <c r="C31" s="196"/>
      <c r="D31" s="11"/>
      <c r="E31" s="11"/>
      <c r="F31" s="11"/>
      <c r="G31" s="11"/>
      <c r="H31" s="12"/>
      <c r="I31" s="196"/>
      <c r="J31" s="197"/>
      <c r="K31" s="11"/>
      <c r="L31" s="12"/>
      <c r="M31" s="11"/>
      <c r="N31" s="272"/>
      <c r="O31" s="423"/>
      <c r="P31" s="409"/>
      <c r="Q31" s="129"/>
      <c r="R31" s="12"/>
      <c r="S31" s="11"/>
      <c r="T31" s="12"/>
      <c r="U31" s="11"/>
      <c r="V31" s="12"/>
      <c r="W31" s="1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28" t="s">
        <v>24</v>
      </c>
      <c r="B32" s="417" t="s">
        <v>558</v>
      </c>
      <c r="C32" s="204" t="s">
        <v>190</v>
      </c>
      <c r="D32" s="188" t="s">
        <v>155</v>
      </c>
      <c r="E32" s="311" t="s">
        <v>298</v>
      </c>
      <c r="F32" s="322" t="s">
        <v>155</v>
      </c>
      <c r="G32" s="192"/>
      <c r="H32" s="192"/>
      <c r="I32" s="192"/>
      <c r="J32" s="192"/>
      <c r="K32" s="190"/>
      <c r="L32" s="190"/>
      <c r="M32" s="190"/>
      <c r="N32" s="253"/>
      <c r="O32" s="419" t="s">
        <v>24</v>
      </c>
      <c r="P32" s="480" t="s">
        <v>558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29"/>
      <c r="B33" s="418"/>
      <c r="C33" s="195" t="s">
        <v>530</v>
      </c>
      <c r="D33" s="198" t="s">
        <v>21</v>
      </c>
      <c r="E33" s="196"/>
      <c r="F33" s="196"/>
      <c r="G33" s="196"/>
      <c r="H33" s="197"/>
      <c r="I33" s="307" t="s">
        <v>559</v>
      </c>
      <c r="J33" s="308" t="s">
        <v>31</v>
      </c>
      <c r="K33" s="196"/>
      <c r="L33" s="196"/>
      <c r="M33" s="196"/>
      <c r="N33" s="251"/>
      <c r="O33" s="420"/>
      <c r="P33" s="481"/>
      <c r="Q33" s="282"/>
      <c r="R33" s="197"/>
      <c r="S33" s="196"/>
      <c r="T33" s="197"/>
      <c r="U33" s="200" t="s">
        <v>560</v>
      </c>
      <c r="V33" s="201" t="s">
        <v>23</v>
      </c>
      <c r="W33" s="200" t="s">
        <v>532</v>
      </c>
      <c r="X33" s="201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407" t="s">
        <v>34</v>
      </c>
      <c r="B34" s="408" t="s">
        <v>561</v>
      </c>
      <c r="C34" s="181"/>
      <c r="D34" s="181"/>
      <c r="E34" s="181"/>
      <c r="F34" s="181"/>
      <c r="G34" s="188" t="s">
        <v>562</v>
      </c>
      <c r="H34" s="189" t="s">
        <v>31</v>
      </c>
      <c r="I34" s="324" t="s">
        <v>563</v>
      </c>
      <c r="J34" s="325" t="s">
        <v>31</v>
      </c>
      <c r="K34" s="181"/>
      <c r="L34" s="182"/>
      <c r="M34" s="185"/>
      <c r="N34" s="276"/>
      <c r="O34" s="423" t="s">
        <v>34</v>
      </c>
      <c r="P34" s="409" t="s">
        <v>561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407"/>
      <c r="B35" s="408"/>
      <c r="C35" s="196"/>
      <c r="D35" s="196"/>
      <c r="E35" s="196"/>
      <c r="F35" s="196"/>
      <c r="G35" s="11"/>
      <c r="H35" s="12"/>
      <c r="I35" s="69" t="s">
        <v>429</v>
      </c>
      <c r="J35" s="69" t="s">
        <v>18</v>
      </c>
      <c r="K35" s="11"/>
      <c r="L35" s="12"/>
      <c r="M35" s="245"/>
      <c r="N35" s="272"/>
      <c r="O35" s="423"/>
      <c r="P35" s="409"/>
      <c r="Q35" s="129"/>
      <c r="R35" s="12"/>
      <c r="S35" s="11"/>
      <c r="T35" s="12"/>
      <c r="U35" s="11"/>
      <c r="V35" s="11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54.75" customHeight="1" thickTop="1" thickBot="1" x14ac:dyDescent="0.3">
      <c r="A36" s="415" t="s">
        <v>45</v>
      </c>
      <c r="B36" s="417" t="s">
        <v>564</v>
      </c>
      <c r="C36" s="305" t="s">
        <v>565</v>
      </c>
      <c r="D36" s="69" t="s">
        <v>21</v>
      </c>
      <c r="E36" s="190"/>
      <c r="F36" s="193"/>
      <c r="G36" s="190"/>
      <c r="H36" s="190"/>
      <c r="I36" s="69" t="s">
        <v>566</v>
      </c>
      <c r="J36" s="320" t="s">
        <v>18</v>
      </c>
      <c r="K36" s="190"/>
      <c r="L36" s="191"/>
      <c r="M36" s="190"/>
      <c r="N36" s="253"/>
      <c r="O36" s="419" t="s">
        <v>45</v>
      </c>
      <c r="P36" s="480" t="s">
        <v>564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Top="1" thickBot="1" x14ac:dyDescent="0.3">
      <c r="A37" s="416"/>
      <c r="B37" s="418"/>
      <c r="C37" s="306" t="s">
        <v>287</v>
      </c>
      <c r="D37" s="198" t="s">
        <v>18</v>
      </c>
      <c r="E37" s="195" t="s">
        <v>295</v>
      </c>
      <c r="F37" s="198" t="s">
        <v>31</v>
      </c>
      <c r="G37" s="196"/>
      <c r="H37" s="196"/>
      <c r="I37" s="237" t="s">
        <v>567</v>
      </c>
      <c r="J37" s="329" t="s">
        <v>21</v>
      </c>
      <c r="K37" s="199"/>
      <c r="L37" s="196"/>
      <c r="M37" s="196"/>
      <c r="N37" s="251"/>
      <c r="O37" s="420"/>
      <c r="P37" s="481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thickBot="1" x14ac:dyDescent="0.3">
      <c r="A38" s="387" t="s">
        <v>56</v>
      </c>
      <c r="B38" s="408" t="s">
        <v>568</v>
      </c>
      <c r="C38" s="311" t="s">
        <v>362</v>
      </c>
      <c r="D38" s="311" t="s">
        <v>18</v>
      </c>
      <c r="E38" s="324" t="s">
        <v>569</v>
      </c>
      <c r="F38" s="325" t="s">
        <v>18</v>
      </c>
      <c r="G38" s="181"/>
      <c r="H38" s="182"/>
      <c r="I38" s="204" t="s">
        <v>125</v>
      </c>
      <c r="J38" s="204" t="s">
        <v>21</v>
      </c>
      <c r="K38" s="330" t="s">
        <v>570</v>
      </c>
      <c r="L38" s="331" t="s">
        <v>21</v>
      </c>
      <c r="M38" s="339"/>
      <c r="N38" s="148"/>
      <c r="O38" s="423" t="s">
        <v>56</v>
      </c>
      <c r="P38" s="409" t="s">
        <v>568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Top="1" thickBot="1" x14ac:dyDescent="0.3">
      <c r="A39" s="387"/>
      <c r="B39" s="408"/>
      <c r="C39" s="69" t="s">
        <v>422</v>
      </c>
      <c r="D39" s="69" t="s">
        <v>155</v>
      </c>
      <c r="E39" s="195" t="s">
        <v>425</v>
      </c>
      <c r="F39" s="195" t="s">
        <v>155</v>
      </c>
      <c r="H39" s="12"/>
      <c r="I39" s="195" t="s">
        <v>417</v>
      </c>
      <c r="J39" s="195" t="s">
        <v>31</v>
      </c>
      <c r="K39" s="188" t="s">
        <v>261</v>
      </c>
      <c r="L39" s="189" t="s">
        <v>18</v>
      </c>
      <c r="M39" s="246"/>
      <c r="N39" s="277"/>
      <c r="O39" s="423"/>
      <c r="P39" s="409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64</v>
      </c>
      <c r="B40" s="187" t="s">
        <v>571</v>
      </c>
      <c r="C40" s="239" t="s">
        <v>103</v>
      </c>
      <c r="D40" s="240" t="s">
        <v>31</v>
      </c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571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25" t="s">
        <v>3</v>
      </c>
      <c r="B42" s="426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25" t="s">
        <v>3</v>
      </c>
      <c r="P42" s="427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87" t="s">
        <v>15</v>
      </c>
      <c r="B43" s="408" t="s">
        <v>572</v>
      </c>
      <c r="C43" s="104"/>
      <c r="D43" s="190"/>
      <c r="E43" s="11"/>
      <c r="F43" s="104"/>
      <c r="G43" s="305" t="s">
        <v>573</v>
      </c>
      <c r="H43" s="232" t="s">
        <v>21</v>
      </c>
      <c r="I43" s="305" t="s">
        <v>574</v>
      </c>
      <c r="J43" s="232" t="s">
        <v>21</v>
      </c>
      <c r="K43" s="181"/>
      <c r="L43" s="182"/>
      <c r="M43" s="182"/>
      <c r="N43" s="148"/>
      <c r="O43" s="423" t="s">
        <v>15</v>
      </c>
      <c r="P43" s="409" t="s">
        <v>572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87"/>
      <c r="B44" s="408"/>
      <c r="C44" s="320" t="s">
        <v>542</v>
      </c>
      <c r="D44" s="320" t="s">
        <v>18</v>
      </c>
      <c r="E44" s="11"/>
      <c r="F44" s="11"/>
      <c r="G44" s="11"/>
      <c r="H44" s="12"/>
      <c r="I44" s="11"/>
      <c r="J44" s="12"/>
      <c r="K44" s="11"/>
      <c r="L44" s="12"/>
      <c r="M44" s="11"/>
      <c r="N44" s="103"/>
      <c r="O44" s="423"/>
      <c r="P44" s="409"/>
      <c r="Q44" s="129"/>
      <c r="R44" s="12"/>
      <c r="S44" s="11"/>
      <c r="T44" s="12"/>
      <c r="U44" s="11"/>
      <c r="V44" s="12"/>
      <c r="W44" s="200" t="s">
        <v>575</v>
      </c>
      <c r="X44" s="233" t="s">
        <v>545</v>
      </c>
    </row>
    <row r="45" spans="1:34" s="13" customFormat="1" ht="46.5" customHeight="1" thickTop="1" x14ac:dyDescent="0.25">
      <c r="A45" s="415" t="s">
        <v>24</v>
      </c>
      <c r="B45" s="417" t="s">
        <v>576</v>
      </c>
      <c r="C45" s="326" t="s">
        <v>401</v>
      </c>
      <c r="D45" s="326" t="s">
        <v>21</v>
      </c>
      <c r="E45" s="192"/>
      <c r="F45" s="192"/>
      <c r="G45" s="188" t="s">
        <v>86</v>
      </c>
      <c r="H45" s="189" t="s">
        <v>31</v>
      </c>
      <c r="I45" s="188" t="s">
        <v>412</v>
      </c>
      <c r="J45" s="189" t="s">
        <v>31</v>
      </c>
      <c r="K45" s="190"/>
      <c r="L45" s="193"/>
      <c r="M45" s="190"/>
      <c r="N45" s="253"/>
      <c r="O45" s="419" t="s">
        <v>24</v>
      </c>
      <c r="P45" s="480" t="s">
        <v>576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416"/>
      <c r="B46" s="418"/>
      <c r="C46" s="195" t="s">
        <v>443</v>
      </c>
      <c r="D46" s="195" t="s">
        <v>18</v>
      </c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20"/>
      <c r="P46" s="481"/>
      <c r="Q46" s="282"/>
      <c r="R46" s="197"/>
      <c r="S46" s="196"/>
      <c r="T46" s="197"/>
      <c r="U46" s="196"/>
      <c r="V46" s="234"/>
      <c r="W46" s="200" t="s">
        <v>577</v>
      </c>
      <c r="X46" s="233" t="s">
        <v>23</v>
      </c>
    </row>
    <row r="47" spans="1:34" s="13" customFormat="1" ht="43.5" customHeight="1" thickTop="1" thickBot="1" x14ac:dyDescent="0.3">
      <c r="A47" s="387" t="s">
        <v>34</v>
      </c>
      <c r="B47" s="408" t="s">
        <v>578</v>
      </c>
      <c r="C47" s="190"/>
      <c r="D47" s="182"/>
      <c r="E47" s="181"/>
      <c r="F47" s="182"/>
      <c r="G47" s="177" t="s">
        <v>409</v>
      </c>
      <c r="H47" s="177" t="s">
        <v>155</v>
      </c>
      <c r="I47" s="181"/>
      <c r="J47" s="181"/>
      <c r="K47" s="177" t="s">
        <v>438</v>
      </c>
      <c r="L47" s="178" t="s">
        <v>18</v>
      </c>
      <c r="M47" s="181"/>
      <c r="N47" s="148"/>
      <c r="O47" s="423" t="s">
        <v>34</v>
      </c>
      <c r="P47" s="409" t="s">
        <v>578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Top="1" thickBot="1" x14ac:dyDescent="0.3">
      <c r="A48" s="387"/>
      <c r="B48" s="408"/>
      <c r="C48" s="243" t="s">
        <v>579</v>
      </c>
      <c r="D48" s="328" t="s">
        <v>21</v>
      </c>
      <c r="E48" s="195" t="s">
        <v>97</v>
      </c>
      <c r="F48" s="195" t="s">
        <v>155</v>
      </c>
      <c r="G48" s="11"/>
      <c r="H48" s="11"/>
      <c r="I48" s="177" t="s">
        <v>80</v>
      </c>
      <c r="J48" s="178" t="s">
        <v>31</v>
      </c>
      <c r="K48" s="200" t="s">
        <v>440</v>
      </c>
      <c r="L48" s="233" t="s">
        <v>23</v>
      </c>
      <c r="M48" s="196"/>
      <c r="N48" s="103"/>
      <c r="O48" s="423"/>
      <c r="P48" s="409"/>
      <c r="Q48" s="129"/>
      <c r="R48" s="12"/>
      <c r="S48" s="11"/>
      <c r="T48" s="12"/>
      <c r="U48" s="129"/>
      <c r="V48" s="103"/>
      <c r="W48" s="307" t="s">
        <v>580</v>
      </c>
      <c r="X48" s="333" t="s">
        <v>23</v>
      </c>
    </row>
    <row r="49" spans="1:24" s="13" customFormat="1" ht="41.25" customHeight="1" thickTop="1" thickBot="1" x14ac:dyDescent="0.3">
      <c r="A49" s="415" t="s">
        <v>45</v>
      </c>
      <c r="B49" s="417" t="s">
        <v>581</v>
      </c>
      <c r="C49" s="326" t="s">
        <v>442</v>
      </c>
      <c r="D49" s="326" t="s">
        <v>155</v>
      </c>
      <c r="E49" s="243" t="s">
        <v>582</v>
      </c>
      <c r="F49" s="328" t="s">
        <v>155</v>
      </c>
      <c r="G49" s="192"/>
      <c r="H49" s="193"/>
      <c r="I49" s="188" t="s">
        <v>217</v>
      </c>
      <c r="J49" s="189" t="s">
        <v>31</v>
      </c>
      <c r="K49" s="324" t="s">
        <v>583</v>
      </c>
      <c r="L49" s="327" t="s">
        <v>31</v>
      </c>
      <c r="M49" s="190"/>
      <c r="N49" s="191"/>
      <c r="O49" s="419" t="s">
        <v>45</v>
      </c>
      <c r="P49" s="480" t="s">
        <v>581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Top="1" thickBot="1" x14ac:dyDescent="0.3">
      <c r="A50" s="416"/>
      <c r="B50" s="418"/>
      <c r="C50" s="190"/>
      <c r="D50" s="191"/>
      <c r="E50" s="315"/>
      <c r="F50" s="323"/>
      <c r="G50" s="196" t="s">
        <v>51</v>
      </c>
      <c r="H50" s="196"/>
      <c r="I50" s="69" t="s">
        <v>566</v>
      </c>
      <c r="J50" s="320" t="s">
        <v>18</v>
      </c>
      <c r="K50" s="196"/>
      <c r="L50" s="197"/>
      <c r="M50" s="11"/>
      <c r="N50" s="251"/>
      <c r="O50" s="420"/>
      <c r="P50" s="481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15" t="s">
        <v>56</v>
      </c>
      <c r="B51" s="408" t="s">
        <v>584</v>
      </c>
      <c r="C51" s="305" t="s">
        <v>585</v>
      </c>
      <c r="D51" s="232" t="s">
        <v>155</v>
      </c>
      <c r="E51" s="190"/>
      <c r="F51" s="190"/>
      <c r="G51" s="192"/>
      <c r="H51" s="192"/>
      <c r="I51" s="226" t="s">
        <v>402</v>
      </c>
      <c r="J51" s="227" t="s">
        <v>21</v>
      </c>
      <c r="K51" s="190"/>
      <c r="L51" s="191"/>
      <c r="M51" s="190"/>
      <c r="N51" s="280"/>
      <c r="O51" s="419" t="s">
        <v>56</v>
      </c>
      <c r="P51" s="409" t="s">
        <v>584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6"/>
      <c r="B52" s="408"/>
      <c r="C52" s="338" t="s">
        <v>586</v>
      </c>
      <c r="D52" s="320" t="s">
        <v>18</v>
      </c>
      <c r="E52" s="196"/>
      <c r="F52" s="196"/>
      <c r="G52" s="196"/>
      <c r="H52" s="196"/>
      <c r="I52" s="177" t="s">
        <v>439</v>
      </c>
      <c r="J52" s="178" t="s">
        <v>31</v>
      </c>
      <c r="K52" s="196"/>
      <c r="L52" s="197"/>
      <c r="M52" s="196"/>
      <c r="N52" s="251"/>
      <c r="O52" s="420"/>
      <c r="P52" s="409"/>
      <c r="Q52" s="200" t="s">
        <v>381</v>
      </c>
      <c r="R52" s="233" t="s">
        <v>23</v>
      </c>
      <c r="S52" s="200" t="s">
        <v>587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588</v>
      </c>
      <c r="C53" s="261"/>
      <c r="D53" s="264"/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588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405" t="s">
        <v>142</v>
      </c>
      <c r="P55" s="405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8</v>
      </c>
      <c r="L56" s="26">
        <f>2*(COUNTIF($M$4:$N$15,"TRANG")+COUNTIF(K4:L15,"TRANG"))</f>
        <v>0</v>
      </c>
      <c r="M56" s="26">
        <f>2*(COUNTIF($C$4:$J$15,"TRANG")+COUNTIF($Q$4:$X$15,"TRANG")-COUNTIF(I15:L15,"TRANG"))</f>
        <v>8</v>
      </c>
      <c r="N56" s="26">
        <f>2*(COUNTIF($M$4:$N$15,"TRANG")+COUNTIF(K4:L15,"TRANG"))</f>
        <v>0</v>
      </c>
      <c r="O56" s="400">
        <f t="shared" ref="O56:O61" si="0">SUM(M56:N56)</f>
        <v>8</v>
      </c>
      <c r="P56" s="400"/>
      <c r="Q56" s="72" t="s">
        <v>135</v>
      </c>
      <c r="R56" s="26">
        <f t="shared" ref="R56:S61" si="1">M56+M63+M70+M77</f>
        <v>42</v>
      </c>
      <c r="S56" s="26">
        <f t="shared" si="1"/>
        <v>4</v>
      </c>
      <c r="T56" s="26">
        <f t="shared" ref="T56:T61" si="2">SUM(R56:S56)</f>
        <v>46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401">
        <f t="shared" si="0"/>
        <v>8</v>
      </c>
      <c r="P57" s="401"/>
      <c r="Q57" s="47" t="s">
        <v>136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4</v>
      </c>
      <c r="L58" s="20">
        <f>2*(COUNTIF($M$4:$N$15,"NHU")+COUNTIF(K4:L15,"NHU"))</f>
        <v>0</v>
      </c>
      <c r="M58" s="20">
        <f>2*(COUNTIF($C$4:$J$15,"NHU")+COUNTIF($Q$4:$X$15,"NHU")-COUNTIF(I15:L15,"NHU"))</f>
        <v>4</v>
      </c>
      <c r="N58" s="20">
        <f>2*(COUNTIF($M$4:$N$15,"NHU")+COUNTIF(K4:L15,"NHU"))</f>
        <v>0</v>
      </c>
      <c r="O58" s="402">
        <f t="shared" si="0"/>
        <v>4</v>
      </c>
      <c r="P58" s="402"/>
      <c r="Q58" s="48" t="s">
        <v>137</v>
      </c>
      <c r="R58" s="20">
        <f t="shared" si="1"/>
        <v>22</v>
      </c>
      <c r="S58" s="20">
        <f t="shared" si="1"/>
        <v>4</v>
      </c>
      <c r="T58" s="20">
        <f t="shared" si="2"/>
        <v>26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403">
        <f t="shared" si="0"/>
        <v>12</v>
      </c>
      <c r="P59" s="403"/>
      <c r="Q59" s="49" t="s">
        <v>138</v>
      </c>
      <c r="R59" s="15">
        <f t="shared" si="1"/>
        <v>40</v>
      </c>
      <c r="S59" s="15">
        <f t="shared" si="1"/>
        <v>8</v>
      </c>
      <c r="T59" s="15">
        <f t="shared" si="2"/>
        <v>48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2</v>
      </c>
      <c r="M60" s="41">
        <f>2*(COUNTIF($C$4:$J$15,"DÂN")+COUNTIF($Q$4:$X$15,"DÂN")-COUNTIF(I16:L16,"DÂN"))</f>
        <v>8</v>
      </c>
      <c r="N60" s="41">
        <f>2*(COUNTIF($M$4:$N$15,"DÂN")+COUNTIF(K4:L15,"DÂN"))</f>
        <v>2</v>
      </c>
      <c r="O60" s="404">
        <f t="shared" si="0"/>
        <v>10</v>
      </c>
      <c r="P60" s="404"/>
      <c r="Q60" s="41" t="s">
        <v>139</v>
      </c>
      <c r="R60" s="41">
        <f t="shared" si="1"/>
        <v>42</v>
      </c>
      <c r="S60" s="41">
        <f t="shared" si="1"/>
        <v>4</v>
      </c>
      <c r="T60" s="41">
        <f t="shared" si="2"/>
        <v>46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13">
        <f t="shared" si="0"/>
        <v>0</v>
      </c>
      <c r="P61" s="414"/>
      <c r="Q61" s="17" t="s">
        <v>383</v>
      </c>
      <c r="R61" s="17">
        <f t="shared" si="1"/>
        <v>4</v>
      </c>
      <c r="S61" s="17">
        <f t="shared" si="1"/>
        <v>0</v>
      </c>
      <c r="T61" s="17">
        <f t="shared" si="2"/>
        <v>4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405" t="s">
        <v>142</v>
      </c>
      <c r="P62" s="405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400">
        <f t="shared" ref="O63:O68" si="3">SUM(M63:N63)</f>
        <v>14</v>
      </c>
      <c r="P63" s="400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12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12</v>
      </c>
      <c r="N64" s="29">
        <f>2*(COUNTIF($M$17:$N$28,"UYÊN")+COUNTIF(K17:L28,"UYÊN"))</f>
        <v>0</v>
      </c>
      <c r="O64" s="401">
        <f t="shared" si="3"/>
        <v>12</v>
      </c>
      <c r="P64" s="401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2</v>
      </c>
      <c r="O65" s="402">
        <f t="shared" si="3"/>
        <v>8</v>
      </c>
      <c r="P65" s="402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10</v>
      </c>
      <c r="N66" s="15">
        <f>2*(COUNTIF($M$17:$N$28,"NGUYÊN")+COUNTIF(K16:L26,"NGUYÊN"))</f>
        <v>2</v>
      </c>
      <c r="O66" s="403">
        <f t="shared" si="3"/>
        <v>12</v>
      </c>
      <c r="P66" s="403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12</v>
      </c>
      <c r="L67" s="41">
        <f>2*(COUNTIF($M$17:$N$28,"DÂN")+COUNTIF(K17:L28,"DÂN"))</f>
        <v>0</v>
      </c>
      <c r="M67" s="71">
        <f>2*(COUNTIF($C$17:$J$28,"DÂN")+COUNTIF($Q$17:$X$28,"DÂN")-COUNTIF(I32:L33,"DÂN"))</f>
        <v>12</v>
      </c>
      <c r="N67" s="41">
        <f>2*(COUNTIF($M$17:$N$28,"DÂN")+COUNTIF(K17:L28,"DÂN"))</f>
        <v>0</v>
      </c>
      <c r="O67" s="404">
        <f t="shared" si="3"/>
        <v>12</v>
      </c>
      <c r="P67" s="404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12">
        <f t="shared" si="3"/>
        <v>2</v>
      </c>
      <c r="P68" s="412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405" t="s">
        <v>142</v>
      </c>
      <c r="P69" s="405"/>
      <c r="T69" s="94"/>
    </row>
    <row r="70" spans="7:20" ht="29.25" customHeight="1" x14ac:dyDescent="0.25">
      <c r="G70" s="406"/>
      <c r="I70" s="24" t="s">
        <v>135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400">
        <f t="shared" ref="O70:O75" si="4">SUM(M70:N70)</f>
        <v>12</v>
      </c>
      <c r="P70" s="400"/>
      <c r="T70" s="94"/>
    </row>
    <row r="71" spans="7:20" ht="29.25" customHeight="1" x14ac:dyDescent="0.25">
      <c r="G71" s="406"/>
      <c r="I71" s="27" t="s">
        <v>136</v>
      </c>
      <c r="J71" s="28"/>
      <c r="K71" s="29">
        <f>2*(COUNTIF($C$30:$J$41,"UYÊN")+COUNTIF($Q$30:$X$41,"UYÊN")-COUNTIF($G$41:$J$41,"UYÊN"))</f>
        <v>8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8</v>
      </c>
      <c r="N71" s="29">
        <f>2*(COUNTIF($M$30:$N$41,"UYÊN")+COUNTIF(K31:L41,"UYÊN"))</f>
        <v>0</v>
      </c>
      <c r="O71" s="401">
        <f t="shared" si="4"/>
        <v>8</v>
      </c>
      <c r="P71" s="401"/>
      <c r="T71" s="94"/>
    </row>
    <row r="72" spans="7:20" ht="29.25" customHeight="1" x14ac:dyDescent="0.25">
      <c r="G72" s="406"/>
      <c r="I72" s="37" t="s">
        <v>137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0</v>
      </c>
      <c r="O72" s="402">
        <f t="shared" si="4"/>
        <v>4</v>
      </c>
      <c r="P72" s="402"/>
      <c r="T72" s="94"/>
    </row>
    <row r="73" spans="7:20" ht="29.25" customHeight="1" x14ac:dyDescent="0.25">
      <c r="G73" s="406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403">
        <f t="shared" si="4"/>
        <v>12</v>
      </c>
      <c r="P73" s="403"/>
      <c r="T73" s="94"/>
    </row>
    <row r="74" spans="7:20" ht="29.25" customHeight="1" x14ac:dyDescent="0.25">
      <c r="G74" s="406"/>
      <c r="I74" s="39" t="s">
        <v>139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2</v>
      </c>
      <c r="O74" s="404">
        <f t="shared" si="4"/>
        <v>14</v>
      </c>
      <c r="P74" s="404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12">
        <f t="shared" si="4"/>
        <v>0</v>
      </c>
      <c r="P75" s="412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405" t="s">
        <v>142</v>
      </c>
      <c r="P76" s="405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10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10</v>
      </c>
      <c r="N77" s="26">
        <f>2*(COUNTIF($M$43:$N$54,"TRANG")+COUNTIF(K43:L54,"TRANG"))</f>
        <v>2</v>
      </c>
      <c r="O77" s="400">
        <f t="shared" ref="O77:O82" si="5">SUM(M77:N77)</f>
        <v>12</v>
      </c>
      <c r="P77" s="400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401">
        <f t="shared" si="5"/>
        <v>10</v>
      </c>
      <c r="P78" s="401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402">
        <f t="shared" si="5"/>
        <v>10</v>
      </c>
      <c r="P79" s="402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403">
        <f t="shared" si="5"/>
        <v>12</v>
      </c>
      <c r="P80" s="403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404">
        <f t="shared" si="5"/>
        <v>10</v>
      </c>
      <c r="P81" s="404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12">
        <f t="shared" si="5"/>
        <v>2</v>
      </c>
      <c r="P82" s="412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T.12.2024 </vt:lpstr>
      <vt:lpstr>T.01.2025</vt:lpstr>
      <vt:lpstr>T.02.2025</vt:lpstr>
      <vt:lpstr>T.03.2025</vt:lpstr>
      <vt:lpstr>T.04.2025</vt:lpstr>
      <vt:lpstr>T.05.2025</vt:lpstr>
      <vt:lpstr>LỊCH KS</vt:lpstr>
      <vt:lpstr>LỊCH TTLK 04.2024</vt:lpstr>
      <vt:lpstr>T.06.2025</vt:lpstr>
      <vt:lpstr>T.07.2025</vt:lpstr>
      <vt:lpstr>T.08.2025</vt:lpstr>
      <vt:lpstr>T.09.2025</vt:lpstr>
      <vt:lpstr>T.09.2025 (2)</vt:lpstr>
      <vt:lpstr>T.10.2025</vt:lpstr>
      <vt:lpstr>Sheet1</vt:lpstr>
      <vt:lpstr>GIỜ LÀM GV 2024</vt:lpstr>
      <vt:lpstr>GIỜ LÀM GV 2025</vt:lpstr>
      <vt:lpstr>T.10.2025!Trang</vt:lpstr>
      <vt:lpstr>Trang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2025-09-18T08:00:18Z</dcterms:modified>
  <cp:category/>
  <cp:contentStatus/>
</cp:coreProperties>
</file>